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9980" windowHeight="8775" firstSheet="24" activeTab="31"/>
  </bookViews>
  <sheets>
    <sheet name="PL01" sheetId="1" r:id="rId1"/>
    <sheet name="VPS PL02 (2)" sheetId="2" r:id="rId2"/>
    <sheet name="VPS PL02 (3)" sheetId="3" r:id="rId3"/>
    <sheet name="VPS PL02 (5)" sheetId="4" r:id="rId4"/>
    <sheet name="VPS PL02 (4)" sheetId="5" r:id="rId5"/>
    <sheet name="VPS PL02 (6)" sheetId="6" r:id="rId6"/>
    <sheet name="VPS PL02 (7)" sheetId="7" r:id="rId7"/>
    <sheet name="VPS PL02 (8)" sheetId="8" r:id="rId8"/>
    <sheet name="Lũ bão" sheetId="9" r:id="rId9"/>
    <sheet name="CCTL PL02" sheetId="10" r:id="rId10"/>
    <sheet name="CCTL PL02 (2)" sheetId="11" r:id="rId11"/>
    <sheet name="CCTT PL02" sheetId="12" r:id="rId12"/>
    <sheet name="CCTY PL02" sheetId="13" r:id="rId13"/>
    <sheet name="CCTY PL02 (2)" sheetId="14" r:id="rId14"/>
    <sheet name="CCTY PL02 (3)" sheetId="15" r:id="rId15"/>
    <sheet name="CCTY PL02 (4)" sheetId="16" r:id="rId16"/>
    <sheet name="CCTY PL02 (5)" sheetId="17" r:id="rId17"/>
    <sheet name="CCPTNT PL02" sheetId="18" r:id="rId18"/>
    <sheet name="CCPTNT PL02 (2)" sheetId="19" r:id="rId19"/>
    <sheet name="CCPTNT PL02 (3)" sheetId="20" r:id="rId20"/>
    <sheet name="CCPTNT PL02 (4)" sheetId="21" r:id="rId21"/>
    <sheet name="CCKLPL02 " sheetId="22" r:id="rId22"/>
    <sheet name="CCKLPL02  (2)" sheetId="23" r:id="rId23"/>
    <sheet name="CCKLPL02  (3)" sheetId="24" r:id="rId24"/>
    <sheet name="CCQLCLPL02" sheetId="25" r:id="rId25"/>
    <sheet name="CCQLCLPL02 (2)" sheetId="26" r:id="rId26"/>
    <sheet name="CCQLCLPL02 (3)" sheetId="27" r:id="rId27"/>
    <sheet name="TTKNPL02" sheetId="28" r:id="rId28"/>
    <sheet name="TTKNPL02 (2)" sheetId="29" r:id="rId29"/>
    <sheet name="TTN02" sheetId="30" r:id="rId30"/>
    <sheet name="TTN02 (2)" sheetId="31" r:id="rId31"/>
    <sheet name="TTN02 (3)" sheetId="32" r:id="rId32"/>
    <sheet name="PL02 (2)" sheetId="33" r:id="rId33"/>
    <sheet name="PL02 VPS" sheetId="34" r:id="rId34"/>
    <sheet name="Sheet2" sheetId="35" r:id="rId35"/>
    <sheet name="Sheet3" sheetId="36" r:id="rId36"/>
  </sheets>
  <definedNames>
    <definedName name="_xlnm.Print_Titles" localSheetId="0">'PL01'!$4:$5</definedName>
  </definedNames>
  <calcPr fullCalcOnLoad="1"/>
</workbook>
</file>

<file path=xl/sharedStrings.xml><?xml version="1.0" encoding="utf-8"?>
<sst xmlns="http://schemas.openxmlformats.org/spreadsheetml/2006/main" count="625" uniqueCount="153">
  <si>
    <t>Nội dung</t>
  </si>
  <si>
    <t>Tổng số</t>
  </si>
  <si>
    <t>I. Thu, chi ngân sách về phí, lệ phí</t>
  </si>
  <si>
    <t>II. Dự toán chi ngân sách nhà nước</t>
  </si>
  <si>
    <t>1. Quản lý hành chính</t>
  </si>
  <si>
    <t>1.1. Kinh phí thực hiện tự chủ</t>
  </si>
  <si>
    <t>2. Sự nghiệp kinh tế</t>
  </si>
  <si>
    <t>2.1. Kinh phí thường xuyên</t>
  </si>
  <si>
    <t>2.2. Kinh phí không thường xuyên</t>
  </si>
  <si>
    <t>Địa điểm KBNN nơi đơn vị giao dịch</t>
  </si>
  <si>
    <t>Kho bạc Nhà nước Bắc Kạn</t>
  </si>
  <si>
    <t>Dự toán chi ngân sách nhà nước</t>
  </si>
  <si>
    <t xml:space="preserve">Đơn vị: Chi cục Chăn nuôi Thú y Bắc Kạn </t>
  </si>
  <si>
    <t>Mã số: 1062689</t>
  </si>
  <si>
    <t>(Kèm theo Quyết định số           /QĐ-SNN ngày      tháng 10 năm 2018
 của Sở Nông nghiệp và PTNT Bắc Kạn</t>
  </si>
  <si>
    <t>2. Sự nghiệp kinh tế (412-280-281)</t>
  </si>
  <si>
    <t>Kinh phí mua vắc xin tiêm phòng bệnh Dại</t>
  </si>
  <si>
    <t>ĐIỀU CHỈNH DỰ TOÁN THU, CHI NGÂN SÁCH NHÀ NƯỚC NĂM 2018</t>
  </si>
  <si>
    <t xml:space="preserve">Đơn vị: Văn phòng Sở Nông nghiệp và PTNT Bắc Kạn </t>
  </si>
  <si>
    <t>Mã số: 1101651</t>
  </si>
  <si>
    <t>1.2. Kinh phí không thực hiện tự chủ (412-340-341)</t>
  </si>
  <si>
    <t>1.1. Kinh phí thực hiện tự chủ (412-340-341)</t>
  </si>
  <si>
    <t>1. Quản lý Nhà nước (412-340-341)</t>
  </si>
  <si>
    <t>Hội nghị giao ban 05 tỉnh</t>
  </si>
  <si>
    <t>Văn phòng Sở Nông nghiệp và PTNT</t>
  </si>
  <si>
    <t>Chi cục Thủy lợi</t>
  </si>
  <si>
    <t>Chi cục Trồng trọt và BVTV</t>
  </si>
  <si>
    <t>Chi cục Chăn nuôi  và Thú y</t>
  </si>
  <si>
    <t>Chi cục PTNT</t>
  </si>
  <si>
    <t>Chi cục Kiểm lâm</t>
  </si>
  <si>
    <t>Chi cục QLCl NLS&amp;TS</t>
  </si>
  <si>
    <t>Trung tâm Khuyến nông</t>
  </si>
  <si>
    <t>Trung tâm nước Sạch và VSMTNT</t>
  </si>
  <si>
    <t>Đơn vị: Văn phòng Sở Nông nghiệp và PTNT</t>
  </si>
  <si>
    <t>1. Quản lý Nhà nước (412-340-341)-0114</t>
  </si>
  <si>
    <t>Kho bạc nhà nước Bắc Kạn</t>
  </si>
  <si>
    <t>Đơn vị: Chi cục Thủy lợi</t>
  </si>
  <si>
    <t>Mã số: 1030565</t>
  </si>
  <si>
    <t>Địa điểm KBNN nơi đơn vị SDNS giao dịch</t>
  </si>
  <si>
    <t>Đơn vị: Chi cục Trồng trọt và Bảo vệ thực vật</t>
  </si>
  <si>
    <t>Phụ lục số 02</t>
  </si>
  <si>
    <t>Đơn vị: Chi cục Phát triển nông thôn</t>
  </si>
  <si>
    <t>Mã số: 1097369</t>
  </si>
  <si>
    <t>Đơn vị: Chi cục Kiểm lâm</t>
  </si>
  <si>
    <t>Mã số: 1110858</t>
  </si>
  <si>
    <t>Đơn vị: Chi cục Quản lý chất lượng NLS và Thủy sản</t>
  </si>
  <si>
    <t>Mã số: 1114231</t>
  </si>
  <si>
    <t>Đơn vị: Trung tâm Khuyến nông</t>
  </si>
  <si>
    <t>Mã số: 1074963</t>
  </si>
  <si>
    <t>Đơn vị: Trung tâm nước Sạch và VSMTNT</t>
  </si>
  <si>
    <t>Mã số: 1043064</t>
  </si>
  <si>
    <t>Mã số: 1098357</t>
  </si>
  <si>
    <t>Đơn vị tính: đồng</t>
  </si>
  <si>
    <t>T.đó kinh phí TK 12% thực hiện CCTL</t>
  </si>
  <si>
    <t>1.2. Kinh phí thực hiện không tự chủ</t>
  </si>
  <si>
    <t>2.1. Kinh phí thường xuyên (412-280-281)</t>
  </si>
  <si>
    <t>3. Chi CTMT</t>
  </si>
  <si>
    <t>3.1. KP chi thường xuyên</t>
  </si>
  <si>
    <t>3.2. KP không thườn xuyên</t>
  </si>
  <si>
    <t>1.2. Kinh phí không thực hiện tự chủ (412-340-341)-200</t>
  </si>
  <si>
    <t>1.1. Kinh phí thực hiện tự chủ (412-340-341)-200</t>
  </si>
  <si>
    <t>2. Sự nghiệp kinh tế (412-280-281)-200</t>
  </si>
  <si>
    <t>2. Sự nghiệp kinh tế (412-280-282)-200</t>
  </si>
  <si>
    <t>2. Sự nghiệp kinh tế (412-280-283)-200</t>
  </si>
  <si>
    <t>2.2. Kinh phí không thường xuyên (412-280-281)-200</t>
  </si>
  <si>
    <t>1. Quản lý Nhà nước (412-340-341)-200</t>
  </si>
  <si>
    <t>2.1. Kinh phí thường xuyên (412-280-281)-200</t>
  </si>
  <si>
    <t xml:space="preserve">2.1. Kinh phí thường xuyên </t>
  </si>
  <si>
    <t>Tổng số đã phân bổ</t>
  </si>
  <si>
    <t>Tổng số được giao</t>
  </si>
  <si>
    <t>Trong đó:</t>
  </si>
  <si>
    <t>Phụ lục 2</t>
  </si>
  <si>
    <t>BỔ SUNG DỰ TOÁN THU, CHI NGÂN SÁCH NHÀ NƯỚC NĂM 2019</t>
  </si>
  <si>
    <t>Đơn vị: Chi cục Phát triển nông thôn Bắc Kạn</t>
  </si>
  <si>
    <t>ĐVT: Đồng</t>
  </si>
  <si>
    <t>Chi tiết theo đơn vị sử dụng</t>
  </si>
  <si>
    <t>Chi cục Kiểm lâm tỉnh Bắc Kạn</t>
  </si>
  <si>
    <t xml:space="preserve">1. Quản lý Nhà nước </t>
  </si>
  <si>
    <t xml:space="preserve">1.1. Kinh phí thực hiện tự chủ </t>
  </si>
  <si>
    <t xml:space="preserve">1.2. Kinh phí không thực hiện tự chủ </t>
  </si>
  <si>
    <t>2. Chi CTMTQG (412-280-285)-0395</t>
  </si>
  <si>
    <t>Thực hiện Đề án phát triển 15.000 hợp tác xã, liên hiệp HTX nông nghiệp hoạt động hiệu quả đến năm 2020</t>
  </si>
  <si>
    <t>Hỗ trợ 8 mô hình hợp tác xã ứng dụng công nghệ cao trong sản xuất và tiêu thụ sản phẩm nông nghiệp</t>
  </si>
  <si>
    <t>Tập huấn nâng cao năng lực cho cán bộ, thành viên của hợp tác xã hoạt động hiệu quả</t>
  </si>
  <si>
    <t>2. Sự nghiệp kinh tế (412-080-083)-0394</t>
  </si>
  <si>
    <t xml:space="preserve">Đào tạo nghề nông nghiệp </t>
  </si>
  <si>
    <t xml:space="preserve">Kiểm tra, giám sát, đánh giá đào tạo nghề cho lao động nông thôn </t>
  </si>
  <si>
    <t>2. Sự nghiệp kinh tế (412-280-285)</t>
  </si>
  <si>
    <t xml:space="preserve"> Kiểm tra các dự án, tiểu dự án và địa bàn được phân công thực hiện Chương trình MTQG giảm nghèo bền vững</t>
  </si>
  <si>
    <t>Đơn vị: Dự án khắc phục thiệt hại do cơn bão số 4 và mưa lũ, lũ quét, 
sạt lở đất tháng 8-9/2018</t>
  </si>
  <si>
    <t>Mã số: 1128552</t>
  </si>
  <si>
    <t>2. Sự nghiệp kinh tế (412-280-283)-100</t>
  </si>
  <si>
    <t>Kè chống xói lở Khuổi Thiếu, xã Cao Kỳ, huyện Chợ Mới</t>
  </si>
  <si>
    <t>Kè chống xói lở Cốc Héc, xã Đông Viên, huyện Chợ Đồn</t>
  </si>
  <si>
    <t>Đơn vị: Chi cục Quản lý chất lượng Nông lâm sản và Thủy sản</t>
  </si>
  <si>
    <t>2. Sự nghiệp kinh tế (412-280-283)</t>
  </si>
  <si>
    <t>3. Chi Chương trình mục tiêu (412-280-309)</t>
  </si>
  <si>
    <t>3.1. Kinh phí thường xuyên</t>
  </si>
  <si>
    <t>3.2. Kinh phí không thường xuyên (412-280-309)</t>
  </si>
  <si>
    <t>KP thực hiện Dự án 4 "An toàn thực phẩm" thuộc Chương trình mục tiêu Y tế - Dân số năm 2019</t>
  </si>
  <si>
    <t>Đơn vị: Chi cục Kiểm lâm tỉnh Bắc Kạn</t>
  </si>
  <si>
    <t xml:space="preserve"> - Kinh phí quản lý, bảo vệ rừng đặc dụng</t>
  </si>
  <si>
    <t xml:space="preserve"> - Kinh phí hỗ trợ phát triển cộng đồng dân cư thôn bản vùng đệm các khu rừng đặc dụng</t>
  </si>
  <si>
    <t>Phụ lục 02</t>
  </si>
  <si>
    <t>Kinh phí thực hiện chính sách theo nghị định 108/2014/NĐ-CP ngày 20/11/2014 và Nghị định 113/2018/NĐ-CP ngày 31/8/2018 của Chính phủ.
Trong đó:</t>
  </si>
  <si>
    <t xml:space="preserve"> 1. Hà Hải Truyền</t>
  </si>
  <si>
    <t xml:space="preserve"> 2. Hoàng Văn Cường</t>
  </si>
  <si>
    <t>Kinh phí thực hiện nhiệm vụ xây dựng văn bản quy phạm pháp luật năm 2019:</t>
  </si>
  <si>
    <t xml:space="preserve"> - Nghị quyết số 04/2019/NQ-HĐND ngày 17/4/2019</t>
  </si>
  <si>
    <t xml:space="preserve"> - Nghị quyết số 17/2018/NQHĐND ngày 09/12/2018 quy định mức hỗ trợ xây dựng công trình hạ tầng nông thôn thuộc Chương trình mục tiêu Quốc gia xây dựng nông thôn mới tỉnh Bắc Kạn từ nay đến năm 2020</t>
  </si>
  <si>
    <t xml:space="preserve"> - Nghị quyết số 08/2019/NQ-HĐND ngày 17/7/2019 quy định một số chính sách hỗ sản xuất và tiêu thụ sản phẩm nông nghiệp trên địa bàn tỉnh Bắc Kạn</t>
  </si>
  <si>
    <t xml:space="preserve">2. Sự nghiệp kinh tế </t>
  </si>
  <si>
    <t xml:space="preserve"> - Quyết định số 08/2019/QĐ-UBND ngày 10/6/2019</t>
  </si>
  <si>
    <t xml:space="preserve"> - Quyết định phân công, phân cấp quản lý an toàn thực phẩm thuộc phạm vi quản lý ngành Nông nghiệp và Phát triển nông thôn trên địa bàn tỉnh Bắc Kạn</t>
  </si>
  <si>
    <t>2.2. Kinh phí không thường xuyên (412-280-281)</t>
  </si>
  <si>
    <t>Kinh phí thực hiện chính sách theo nghị định 108/2014/NĐ-CP ngày 20/11/2014 và Nghị định 113/2018/NĐ-CP ngày 31/8/2018 của Chính phủ, 
(Mai Văn Ngọc)</t>
  </si>
  <si>
    <t>2. Sự nghiệp kinh tế (412-280-311)</t>
  </si>
  <si>
    <t>2.2. Kinh phí không thường xuyên (412-280-311)</t>
  </si>
  <si>
    <t>Kinh phí thực hiện chính sách theo nghị định 108/2014/NĐ-CP ngày 20/11/2014 và Nghị định 113/2018/NĐ-CP ngày 31/8/2018 của Chính phủ,
(Ma Doãn Vàng)</t>
  </si>
  <si>
    <t>Kinh phí hoạt động cho Ban Chỉ đạo, Tổ nội dung kiêm đạo diễn diễn tập phòng chống thiên tai, tìm kiếm cứu nạn huyện Chợ Đồn năm 2019</t>
  </si>
  <si>
    <t>KP hỗ trợ thiệt hại cho các nhà vườn tham gia trưng bày sản phẩm hoa lan tỉnh Bắc Kạn năm 2019 bị ảnh hưởng bởi mưa, gió lốc, trong đó:</t>
  </si>
  <si>
    <t>Nhà vườn của ông Ma Văn Ánh trú tại xã Công Bằng, huyện Pác Nặm, tỉnh Bắc Kạn</t>
  </si>
  <si>
    <t>Nhà vườn của ông Trịnh Đình Tuân trú tại xã Vũ Muộn, huyện Bạch Thông, tỉnh Bắc Kạn</t>
  </si>
  <si>
    <t>Nhà vườn của ông Hoàng Dương Nghĩa trú tại xã Bằng Thành, huyện Pác Nặm, tỉnh Bắc Kạn</t>
  </si>
  <si>
    <r>
      <t xml:space="preserve">Trưng bày giới thiệu bán các sản phẩm hoa lan </t>
    </r>
    <r>
      <rPr>
        <i/>
        <sz val="13"/>
        <rFont val="Times New Roman"/>
        <family val="1"/>
      </rPr>
      <t>(thuộc các hoạt động văn hóa ẩm thực, quảng bá du lịch, giới thiệu sản phẩm nông sản OCOP tỉnh Bắc Kạn nhân dịp nghỉ lễ 30/4 và 01/5 năm 2019)</t>
    </r>
  </si>
  <si>
    <t xml:space="preserve"> - Kinh phí thi tuyển viên chức sự nghiệp năm 2019</t>
  </si>
  <si>
    <t>Xây dựng Đề án cơ cấu lại ngành nông nghiệp tỉnh Bắc Kạn theo hướng nâng cao giá trị gia tăng và phát triển bền vững đến năm 2025, tầm nhìn 2035</t>
  </si>
  <si>
    <t>Kinh phí thực hiện các biện pháp ngăn chặn, khống chế, giám sát phát hiện sớm bệnh Dịch tả lợn Châu phi trên địa bàn tỉnh Bắc Kạn năm 2019</t>
  </si>
  <si>
    <t xml:space="preserve">Đơn vị: Chi cục Chăn nuôi và Thú y Bắc Kạn </t>
  </si>
  <si>
    <t>Kinh phí thực hiện phòng, chống Dịch tả lợn Châu phi từ ngày 01/5/2019 đến ngày 31/7/2019</t>
  </si>
  <si>
    <t>Kinh phí thực hiện phòng, chống Dịch tả lợn Châu phi đợt 2 (từ ngày 01/8/2019 đến ngày 30/9/2019)</t>
  </si>
  <si>
    <t>Kinh phí thực hiện phòng, chống Dịch tả lợn Châu phi đợt 3 (từ ngày 01/10/2019 đến ngày 31/12/2019)</t>
  </si>
  <si>
    <t>1. Quản lý Nhà nước (412-340-341)-0114-0114</t>
  </si>
  <si>
    <t>1.1. Kinh phí thực hiện tự chủ (412-340-341)-0114</t>
  </si>
  <si>
    <t>Trong đó: KP thực hiện CCTL năm 2019</t>
  </si>
  <si>
    <t>2. Sự nghiệp kinh tế (412-280-281)-0114</t>
  </si>
  <si>
    <t>2.1. Kinh phí thường xuyên (412-280-281)-0114</t>
  </si>
  <si>
    <r>
      <t xml:space="preserve">Trong đó:
 </t>
    </r>
    <r>
      <rPr>
        <i/>
        <sz val="13"/>
        <rFont val="Times New Roman"/>
        <family val="1"/>
      </rPr>
      <t>- KP thực hiện CCTL năm 2019: 122.082.000đ
 - Kinh phí thực hiện chính sách đối với DQTV: 860.000đ</t>
    </r>
  </si>
  <si>
    <t>1.1. Kinh phí thực hiện tự chủ (412-340-341) 0114</t>
  </si>
  <si>
    <t xml:space="preserve">Trong đó: KP thực hiện CCTL năm 2019 </t>
  </si>
  <si>
    <r>
      <rPr>
        <sz val="12"/>
        <rFont val="Times New Roman"/>
        <family val="1"/>
      </rPr>
      <t>Trong đó:</t>
    </r>
    <r>
      <rPr>
        <i/>
        <sz val="12"/>
        <rFont val="Times New Roman"/>
        <family val="1"/>
      </rPr>
      <t xml:space="preserve">
- KP thực hiện CCTL năm 2019: 852.710.000đ
- KP trợ cấp lần đầu theo NĐ 116/2010/NĐ-CP: 139.000.000đ</t>
    </r>
  </si>
  <si>
    <t>2. Sự nghiệp kinh tế (412-280-282)-0114</t>
  </si>
  <si>
    <t>2.1. Kinh phí thường xuyên (412-280-282)-0114</t>
  </si>
  <si>
    <t>2. Sự nghiệp kinh tế (412-280-282)</t>
  </si>
  <si>
    <t>2.1. Kinh phí thường xuyên (412-280-282)</t>
  </si>
  <si>
    <t xml:space="preserve">Trong đó: KP thực hiện CCTL năm 2018 (đợt 1) 70% </t>
  </si>
  <si>
    <t>2. Sự nghiệp kinh tế (412-280-311)-0114</t>
  </si>
  <si>
    <t>2.1. Kinh phí thường xuyên (412-280-311)-0114</t>
  </si>
  <si>
    <t>Bộ phận giúp việc QLDA công trình Khắc phục thiệt hại do cơn bão số 4</t>
  </si>
  <si>
    <t xml:space="preserve"> DỰ TOÁN THU - CHI NGÂN SÁCH ĐƯỢC GIAO  VÀ PHÂN BỔ BỔ SUNGCHO CÁC ĐƠN VỊ TRỰC THUỘC NĂM 2019</t>
  </si>
  <si>
    <t>(Kèm theo Quyết định số           /QĐ-SNN ngày      tháng 01 năm 2020 của Sở Nông nghiệp và PTNT Bắc Kạn</t>
  </si>
  <si>
    <t>2. Chi CTMTQG (412-280-311)-0402</t>
  </si>
  <si>
    <t>Bộ chỉ số theo dõi, đánh giá nước sạch nông thôn năm 2019 tỉnh Bắc Kạn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</si>
</sst>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53">
    <font>
      <sz val="10"/>
      <name val="Arial"/>
      <family val="0"/>
    </font>
    <font>
      <sz val="12"/>
      <name val="Times New Roman"/>
      <family val="1"/>
    </font>
    <font>
      <b/>
      <sz val="12"/>
      <name val="Times New Roman"/>
      <family val="1"/>
    </font>
    <font>
      <i/>
      <sz val="12"/>
      <name val="Times New Roman"/>
      <family val="1"/>
    </font>
    <font>
      <sz val="8"/>
      <name val="Arial"/>
      <family val="2"/>
    </font>
    <font>
      <b/>
      <sz val="14"/>
      <name val="Times New Roman"/>
      <family val="1"/>
    </font>
    <font>
      <i/>
      <sz val="14"/>
      <name val="Times New Roman"/>
      <family val="1"/>
    </font>
    <font>
      <b/>
      <sz val="13"/>
      <name val="Times New Roman"/>
      <family val="1"/>
    </font>
    <font>
      <sz val="13"/>
      <name val="Times New Roman"/>
      <family val="1"/>
    </font>
    <font>
      <i/>
      <sz val="13"/>
      <name val="Times New Roman"/>
      <family val="1"/>
    </font>
    <font>
      <sz val="14"/>
      <name val="Times New Roman"/>
      <family val="1"/>
    </font>
    <font>
      <b/>
      <sz val="11"/>
      <name val="Times New Roman"/>
      <family val="1"/>
    </font>
    <font>
      <sz val="11"/>
      <name val="Times New Roman"/>
      <family val="1"/>
    </font>
    <font>
      <i/>
      <sz val="11"/>
      <name val="Times New Roman"/>
      <family val="1"/>
    </font>
    <font>
      <b/>
      <u val="single"/>
      <sz val="11"/>
      <name val="Times New Roman"/>
      <family val="1"/>
    </font>
    <font>
      <sz val="10"/>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2"/>
      <name val="Times New Roman"/>
      <family val="1"/>
    </font>
    <font>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1">
    <xf numFmtId="0" fontId="0" fillId="0" borderId="0" xfId="0" applyAlignment="1">
      <alignment/>
    </xf>
    <xf numFmtId="0" fontId="1" fillId="0" borderId="0" xfId="0" applyFont="1" applyAlignment="1">
      <alignment/>
    </xf>
    <xf numFmtId="165" fontId="1" fillId="0" borderId="10" xfId="42" applyNumberFormat="1" applyFont="1" applyBorder="1" applyAlignment="1">
      <alignment/>
    </xf>
    <xf numFmtId="165" fontId="2" fillId="0" borderId="10" xfId="42" applyNumberFormat="1" applyFont="1" applyBorder="1" applyAlignment="1">
      <alignment/>
    </xf>
    <xf numFmtId="0" fontId="1" fillId="0" borderId="11" xfId="0" applyFont="1" applyBorder="1" applyAlignment="1">
      <alignment/>
    </xf>
    <xf numFmtId="165" fontId="2" fillId="0" borderId="10" xfId="0" applyNumberFormat="1" applyFont="1" applyBorder="1" applyAlignment="1">
      <alignment/>
    </xf>
    <xf numFmtId="0" fontId="7" fillId="0" borderId="10" xfId="0" applyFont="1"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9" fillId="0" borderId="10" xfId="0" applyFont="1" applyBorder="1" applyAlignment="1">
      <alignment horizontal="justify" vertical="center" wrapText="1"/>
    </xf>
    <xf numFmtId="0" fontId="2" fillId="0" borderId="10" xfId="0" applyFont="1" applyBorder="1" applyAlignment="1">
      <alignment/>
    </xf>
    <xf numFmtId="165" fontId="3" fillId="0" borderId="10" xfId="42" applyNumberFormat="1" applyFont="1" applyBorder="1" applyAlignment="1">
      <alignment/>
    </xf>
    <xf numFmtId="165" fontId="1" fillId="0" borderId="12" xfId="42" applyNumberFormat="1" applyFont="1" applyBorder="1" applyAlignment="1">
      <alignment/>
    </xf>
    <xf numFmtId="0" fontId="9" fillId="0" borderId="14" xfId="0" applyFont="1" applyBorder="1" applyAlignment="1">
      <alignment horizontal="justify" vertical="center" wrapText="1"/>
    </xf>
    <xf numFmtId="165" fontId="3" fillId="0" borderId="14" xfId="42" applyNumberFormat="1" applyFont="1" applyBorder="1" applyAlignment="1">
      <alignment/>
    </xf>
    <xf numFmtId="0" fontId="9" fillId="0" borderId="13" xfId="0" applyFont="1" applyBorder="1" applyAlignment="1">
      <alignment horizontal="justify" vertical="center" wrapText="1"/>
    </xf>
    <xf numFmtId="165" fontId="1" fillId="0" borderId="13" xfId="42" applyNumberFormat="1" applyFont="1" applyBorder="1" applyAlignment="1">
      <alignment/>
    </xf>
    <xf numFmtId="0" fontId="8" fillId="0" borderId="15" xfId="0" applyFont="1" applyBorder="1" applyAlignment="1">
      <alignment vertical="center" wrapText="1"/>
    </xf>
    <xf numFmtId="165" fontId="1" fillId="0" borderId="15" xfId="42" applyNumberFormat="1" applyFont="1" applyBorder="1" applyAlignment="1">
      <alignment/>
    </xf>
    <xf numFmtId="0" fontId="9" fillId="0" borderId="16" xfId="0" applyFont="1" applyBorder="1" applyAlignment="1">
      <alignment horizontal="justify" vertical="center" wrapText="1"/>
    </xf>
    <xf numFmtId="165" fontId="3" fillId="0" borderId="16" xfId="42" applyNumberFormat="1" applyFont="1" applyBorder="1" applyAlignment="1">
      <alignment/>
    </xf>
    <xf numFmtId="165" fontId="1" fillId="0" borderId="0" xfId="0" applyNumberFormat="1" applyFont="1" applyAlignment="1">
      <alignment/>
    </xf>
    <xf numFmtId="0" fontId="9" fillId="0" borderId="10" xfId="0" applyFont="1" applyBorder="1" applyAlignment="1">
      <alignment vertical="center" wrapText="1"/>
    </xf>
    <xf numFmtId="165" fontId="5" fillId="0" borderId="10" xfId="0" applyNumberFormat="1" applyFont="1" applyBorder="1" applyAlignment="1">
      <alignment/>
    </xf>
    <xf numFmtId="165" fontId="10" fillId="0" borderId="10" xfId="42" applyNumberFormat="1" applyFont="1" applyBorder="1" applyAlignment="1">
      <alignment/>
    </xf>
    <xf numFmtId="0" fontId="10" fillId="0" borderId="10" xfId="0" applyFont="1" applyBorder="1" applyAlignment="1">
      <alignment/>
    </xf>
    <xf numFmtId="165" fontId="5" fillId="0" borderId="10" xfId="42" applyNumberFormat="1" applyFont="1" applyBorder="1" applyAlignment="1">
      <alignment/>
    </xf>
    <xf numFmtId="165" fontId="6" fillId="0" borderId="10" xfId="42" applyNumberFormat="1" applyFont="1" applyBorder="1" applyAlignment="1">
      <alignment/>
    </xf>
    <xf numFmtId="0" fontId="1" fillId="0" borderId="0" xfId="0" applyFont="1" applyAlignment="1">
      <alignment shrinkToFit="1"/>
    </xf>
    <xf numFmtId="0" fontId="11" fillId="0" borderId="10" xfId="0" applyFont="1" applyBorder="1" applyAlignment="1">
      <alignment vertical="center" wrapText="1"/>
    </xf>
    <xf numFmtId="165" fontId="12" fillId="0" borderId="10" xfId="42" applyNumberFormat="1" applyFont="1" applyBorder="1" applyAlignment="1">
      <alignment shrinkToFit="1"/>
    </xf>
    <xf numFmtId="0" fontId="12" fillId="0" borderId="10" xfId="0" applyFont="1" applyBorder="1" applyAlignment="1">
      <alignment vertical="center" wrapText="1"/>
    </xf>
    <xf numFmtId="165" fontId="11" fillId="0" borderId="10" xfId="0" applyNumberFormat="1" applyFont="1" applyBorder="1" applyAlignment="1">
      <alignment shrinkToFit="1"/>
    </xf>
    <xf numFmtId="0" fontId="13" fillId="0" borderId="10" xfId="0" applyFont="1" applyBorder="1" applyAlignment="1">
      <alignment vertical="center" wrapText="1"/>
    </xf>
    <xf numFmtId="165" fontId="11" fillId="0" borderId="10" xfId="42" applyNumberFormat="1" applyFont="1" applyBorder="1" applyAlignment="1">
      <alignment shrinkToFit="1"/>
    </xf>
    <xf numFmtId="165" fontId="12" fillId="0" borderId="10" xfId="0" applyNumberFormat="1" applyFont="1" applyBorder="1" applyAlignment="1">
      <alignment shrinkToFit="1"/>
    </xf>
    <xf numFmtId="165" fontId="13" fillId="0" borderId="10" xfId="0" applyNumberFormat="1" applyFont="1" applyBorder="1" applyAlignment="1">
      <alignment shrinkToFit="1"/>
    </xf>
    <xf numFmtId="165" fontId="13" fillId="0" borderId="10" xfId="42" applyNumberFormat="1" applyFont="1" applyBorder="1" applyAlignment="1">
      <alignment shrinkToFit="1"/>
    </xf>
    <xf numFmtId="0" fontId="12" fillId="0" borderId="0" xfId="0" applyFont="1" applyAlignment="1">
      <alignment/>
    </xf>
    <xf numFmtId="0" fontId="14" fillId="0" borderId="0" xfId="0" applyFont="1" applyAlignment="1">
      <alignment/>
    </xf>
    <xf numFmtId="0" fontId="8" fillId="0" borderId="10" xfId="0" applyFont="1" applyBorder="1" applyAlignment="1">
      <alignment horizontal="justify" vertical="center" wrapText="1"/>
    </xf>
    <xf numFmtId="0" fontId="15" fillId="0" borderId="10" xfId="0" applyFont="1" applyBorder="1" applyAlignment="1">
      <alignment horizontal="center" vertical="center" wrapText="1"/>
    </xf>
    <xf numFmtId="0" fontId="2" fillId="0" borderId="0" xfId="0" applyFont="1" applyAlignment="1">
      <alignment horizontal="center"/>
    </xf>
    <xf numFmtId="0" fontId="2" fillId="0" borderId="10" xfId="0" applyFont="1" applyBorder="1" applyAlignment="1">
      <alignment horizontal="center" vertical="center" wrapText="1"/>
    </xf>
    <xf numFmtId="0" fontId="2" fillId="0" borderId="0" xfId="0" applyFont="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3" fillId="0" borderId="0" xfId="0" applyFont="1" applyAlignment="1">
      <alignment horizont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3" fillId="0" borderId="20"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5" fillId="0" borderId="0" xfId="0" applyFont="1" applyAlignment="1">
      <alignment horizontal="center"/>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wrapText="1"/>
    </xf>
    <xf numFmtId="0" fontId="7" fillId="0" borderId="0" xfId="0" applyFont="1" applyAlignment="1">
      <alignment horizontal="center"/>
    </xf>
    <xf numFmtId="0" fontId="7" fillId="0" borderId="0" xfId="0" applyFont="1" applyAlignment="1">
      <alignment horizontal="center" wrapText="1"/>
    </xf>
    <xf numFmtId="0" fontId="34" fillId="0" borderId="0" xfId="0" applyFont="1" applyAlignment="1">
      <alignment horizontal="right"/>
    </xf>
    <xf numFmtId="0" fontId="7" fillId="0" borderId="12" xfId="0" applyFont="1" applyBorder="1" applyAlignment="1">
      <alignment horizontal="center" vertic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xf>
    <xf numFmtId="0" fontId="7" fillId="0" borderId="13" xfId="0" applyFont="1" applyBorder="1" applyAlignment="1">
      <alignment horizontal="center" vertical="center" wrapText="1"/>
    </xf>
    <xf numFmtId="0" fontId="2" fillId="0" borderId="10" xfId="0" applyFont="1" applyBorder="1" applyAlignment="1">
      <alignment/>
    </xf>
    <xf numFmtId="165" fontId="7" fillId="0" borderId="10" xfId="0" applyNumberFormat="1" applyFont="1" applyBorder="1" applyAlignment="1">
      <alignment/>
    </xf>
    <xf numFmtId="165" fontId="1" fillId="0" borderId="10" xfId="0" applyNumberFormat="1" applyFont="1" applyBorder="1" applyAlignment="1">
      <alignment/>
    </xf>
    <xf numFmtId="0" fontId="8" fillId="0" borderId="10" xfId="0" applyFont="1" applyBorder="1" applyAlignment="1">
      <alignment/>
    </xf>
    <xf numFmtId="165" fontId="7" fillId="0" borderId="10" xfId="0" applyNumberFormat="1" applyFont="1" applyBorder="1" applyAlignment="1">
      <alignment shrinkToFit="1"/>
    </xf>
    <xf numFmtId="165" fontId="8" fillId="0" borderId="10" xfId="0" applyNumberFormat="1" applyFont="1" applyBorder="1" applyAlignment="1">
      <alignment shrinkToFit="1"/>
    </xf>
    <xf numFmtId="165" fontId="1" fillId="0" borderId="18" xfId="42" applyNumberFormat="1" applyFont="1" applyBorder="1" applyAlignment="1">
      <alignment/>
    </xf>
    <xf numFmtId="165" fontId="1" fillId="0" borderId="19" xfId="42" applyNumberFormat="1" applyFont="1" applyBorder="1" applyAlignment="1">
      <alignment/>
    </xf>
    <xf numFmtId="165" fontId="9" fillId="0" borderId="10" xfId="0" applyNumberFormat="1" applyFont="1" applyBorder="1" applyAlignment="1">
      <alignment shrinkToFit="1"/>
    </xf>
    <xf numFmtId="0" fontId="7" fillId="0" borderId="19" xfId="0" applyFont="1" applyBorder="1" applyAlignment="1">
      <alignment horizontal="center"/>
    </xf>
    <xf numFmtId="0" fontId="2" fillId="0" borderId="18" xfId="0" applyFont="1" applyBorder="1" applyAlignment="1">
      <alignment/>
    </xf>
    <xf numFmtId="0" fontId="7" fillId="0" borderId="12" xfId="0" applyFont="1" applyBorder="1"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vertical="center" wrapText="1"/>
    </xf>
    <xf numFmtId="0" fontId="10" fillId="0" borderId="10" xfId="0" applyFont="1" applyBorder="1" applyAlignment="1">
      <alignment/>
    </xf>
    <xf numFmtId="0" fontId="10" fillId="0" borderId="10" xfId="0" applyFont="1" applyBorder="1" applyAlignment="1">
      <alignment vertical="center" wrapText="1"/>
    </xf>
    <xf numFmtId="165" fontId="5" fillId="0" borderId="10" xfId="0" applyNumberFormat="1" applyFont="1" applyBorder="1" applyAlignment="1">
      <alignment shrinkToFit="1"/>
    </xf>
    <xf numFmtId="165" fontId="10" fillId="0" borderId="10" xfId="0" applyNumberFormat="1" applyFont="1" applyBorder="1" applyAlignment="1">
      <alignment shrinkToFit="1"/>
    </xf>
    <xf numFmtId="0" fontId="6" fillId="0" borderId="10" xfId="0" applyFont="1" applyBorder="1" applyAlignment="1">
      <alignment vertical="center" wrapText="1"/>
    </xf>
    <xf numFmtId="165" fontId="6" fillId="0" borderId="10" xfId="0" applyNumberFormat="1" applyFont="1" applyBorder="1" applyAlignment="1">
      <alignment shrinkToFit="1"/>
    </xf>
    <xf numFmtId="0" fontId="5" fillId="0" borderId="10" xfId="0" applyFont="1" applyBorder="1" applyAlignment="1">
      <alignment/>
    </xf>
    <xf numFmtId="165" fontId="8" fillId="0" borderId="10" xfId="0" applyNumberFormat="1" applyFont="1" applyBorder="1" applyAlignment="1">
      <alignment/>
    </xf>
    <xf numFmtId="165" fontId="8" fillId="0" borderId="10" xfId="42" applyNumberFormat="1" applyFont="1" applyBorder="1" applyAlignment="1">
      <alignment/>
    </xf>
    <xf numFmtId="0" fontId="9" fillId="0" borderId="15" xfId="0" applyFont="1" applyBorder="1" applyAlignment="1">
      <alignment vertical="center" wrapText="1"/>
    </xf>
    <xf numFmtId="165" fontId="9" fillId="0" borderId="15" xfId="42" applyNumberFormat="1" applyFont="1" applyBorder="1" applyAlignment="1">
      <alignment/>
    </xf>
    <xf numFmtId="0" fontId="9" fillId="0" borderId="21" xfId="0" applyFont="1" applyBorder="1" applyAlignment="1">
      <alignment vertical="center" wrapText="1"/>
    </xf>
    <xf numFmtId="165" fontId="9" fillId="0" borderId="21" xfId="42" applyNumberFormat="1" applyFont="1" applyBorder="1" applyAlignment="1">
      <alignment/>
    </xf>
    <xf numFmtId="0" fontId="9" fillId="0" borderId="16" xfId="0" applyFont="1" applyBorder="1" applyAlignment="1">
      <alignment vertical="center" wrapText="1"/>
    </xf>
    <xf numFmtId="165" fontId="9" fillId="0" borderId="16" xfId="42" applyNumberFormat="1" applyFont="1" applyBorder="1" applyAlignment="1">
      <alignment/>
    </xf>
    <xf numFmtId="0" fontId="9" fillId="0" borderId="13" xfId="0" applyFont="1" applyBorder="1" applyAlignment="1">
      <alignment vertical="center" wrapText="1"/>
    </xf>
    <xf numFmtId="165" fontId="9" fillId="0" borderId="19" xfId="0" applyNumberFormat="1" applyFont="1" applyBorder="1" applyAlignment="1">
      <alignment shrinkToFit="1"/>
    </xf>
    <xf numFmtId="0" fontId="35" fillId="0" borderId="10" xfId="0" applyFont="1" applyBorder="1" applyAlignment="1">
      <alignment horizontal="left" vertical="center" wrapText="1"/>
    </xf>
    <xf numFmtId="165" fontId="9" fillId="0" borderId="10" xfId="42" applyNumberFormat="1" applyFont="1" applyBorder="1" applyAlignment="1">
      <alignment/>
    </xf>
    <xf numFmtId="165" fontId="8" fillId="0" borderId="15" xfId="0" applyNumberFormat="1" applyFont="1" applyBorder="1" applyAlignment="1">
      <alignment shrinkToFit="1"/>
    </xf>
    <xf numFmtId="165" fontId="9" fillId="0" borderId="21" xfId="0" applyNumberFormat="1" applyFont="1" applyBorder="1" applyAlignment="1">
      <alignment shrinkToFit="1"/>
    </xf>
    <xf numFmtId="165" fontId="9" fillId="0" borderId="16" xfId="0" applyNumberFormat="1" applyFont="1" applyBorder="1" applyAlignment="1">
      <alignment shrinkToFit="1"/>
    </xf>
    <xf numFmtId="0" fontId="8" fillId="0" borderId="0" xfId="0" applyFont="1" applyAlignment="1">
      <alignment/>
    </xf>
    <xf numFmtId="0" fontId="9" fillId="0" borderId="10" xfId="0" applyFont="1" applyBorder="1" applyAlignment="1">
      <alignment wrapText="1"/>
    </xf>
    <xf numFmtId="0" fontId="1" fillId="0" borderId="10" xfId="0" applyFont="1" applyBorder="1" applyAlignment="1">
      <alignment/>
    </xf>
    <xf numFmtId="43" fontId="1" fillId="0" borderId="0" xfId="42" applyFont="1" applyAlignment="1">
      <alignment/>
    </xf>
    <xf numFmtId="0" fontId="3" fillId="0" borderId="10" xfId="0" applyFont="1" applyBorder="1" applyAlignment="1">
      <alignment vertical="center" wrapText="1"/>
    </xf>
    <xf numFmtId="43" fontId="1"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1"/>
  <sheetViews>
    <sheetView zoomScalePageLayoutView="0" workbookViewId="0" topLeftCell="A1">
      <selection activeCell="J29" sqref="J29"/>
    </sheetView>
  </sheetViews>
  <sheetFormatPr defaultColWidth="9.140625" defaultRowHeight="12.75"/>
  <cols>
    <col min="1" max="1" width="22.57421875" style="1" customWidth="1"/>
    <col min="2" max="2" width="11.421875" style="1" customWidth="1"/>
    <col min="3" max="3" width="11.28125" style="1" customWidth="1"/>
    <col min="4" max="13" width="9.8515625" style="1" customWidth="1"/>
    <col min="14" max="14" width="9.140625" style="1" customWidth="1"/>
    <col min="15" max="15" width="16.8515625" style="1" bestFit="1" customWidth="1"/>
    <col min="16" max="16384" width="9.140625" style="1" customWidth="1"/>
  </cols>
  <sheetData>
    <row r="1" spans="1:13" ht="15.75">
      <c r="A1" s="45" t="s">
        <v>149</v>
      </c>
      <c r="B1" s="45"/>
      <c r="C1" s="45"/>
      <c r="D1" s="45"/>
      <c r="E1" s="45"/>
      <c r="F1" s="45"/>
      <c r="G1" s="45"/>
      <c r="H1" s="45"/>
      <c r="I1" s="45"/>
      <c r="J1" s="45"/>
      <c r="K1" s="45"/>
      <c r="L1" s="45"/>
      <c r="M1" s="45"/>
    </row>
    <row r="2" spans="1:13" ht="22.5" customHeight="1">
      <c r="A2" s="49" t="s">
        <v>150</v>
      </c>
      <c r="B2" s="49"/>
      <c r="C2" s="49"/>
      <c r="D2" s="49"/>
      <c r="E2" s="49"/>
      <c r="F2" s="49"/>
      <c r="G2" s="49"/>
      <c r="H2" s="49"/>
      <c r="I2" s="49"/>
      <c r="J2" s="49"/>
      <c r="K2" s="49"/>
      <c r="L2" s="49"/>
      <c r="M2" s="49"/>
    </row>
    <row r="3" spans="12:13" ht="15.75">
      <c r="L3" s="52" t="s">
        <v>52</v>
      </c>
      <c r="M3" s="52"/>
    </row>
    <row r="4" spans="1:13" ht="15.75">
      <c r="A4" s="50" t="s">
        <v>0</v>
      </c>
      <c r="B4" s="50" t="s">
        <v>69</v>
      </c>
      <c r="C4" s="50" t="s">
        <v>68</v>
      </c>
      <c r="D4" s="53" t="s">
        <v>70</v>
      </c>
      <c r="E4" s="54"/>
      <c r="F4" s="54"/>
      <c r="G4" s="54"/>
      <c r="H4" s="54"/>
      <c r="I4" s="54"/>
      <c r="J4" s="54"/>
      <c r="K4" s="54"/>
      <c r="L4" s="54"/>
      <c r="M4" s="55"/>
    </row>
    <row r="5" spans="1:13" ht="115.5" customHeight="1">
      <c r="A5" s="51"/>
      <c r="B5" s="51"/>
      <c r="C5" s="51"/>
      <c r="D5" s="42" t="s">
        <v>24</v>
      </c>
      <c r="E5" s="42" t="s">
        <v>148</v>
      </c>
      <c r="F5" s="42" t="s">
        <v>25</v>
      </c>
      <c r="G5" s="42" t="s">
        <v>26</v>
      </c>
      <c r="H5" s="42" t="s">
        <v>27</v>
      </c>
      <c r="I5" s="42" t="s">
        <v>28</v>
      </c>
      <c r="J5" s="42" t="s">
        <v>29</v>
      </c>
      <c r="K5" s="42" t="s">
        <v>30</v>
      </c>
      <c r="L5" s="42" t="s">
        <v>31</v>
      </c>
      <c r="M5" s="42" t="s">
        <v>32</v>
      </c>
    </row>
    <row r="6" spans="1:13" ht="33.75" customHeight="1">
      <c r="A6" s="30" t="s">
        <v>2</v>
      </c>
      <c r="B6" s="33">
        <f>+B7</f>
        <v>0</v>
      </c>
      <c r="C6" s="33">
        <f>SUM(D6:M6)</f>
        <v>0</v>
      </c>
      <c r="D6" s="33">
        <f aca="true" t="shared" si="0" ref="D6:M6">+D7</f>
        <v>0</v>
      </c>
      <c r="E6" s="33">
        <f t="shared" si="0"/>
        <v>0</v>
      </c>
      <c r="F6" s="33">
        <f t="shared" si="0"/>
        <v>0</v>
      </c>
      <c r="G6" s="33">
        <f t="shared" si="0"/>
        <v>0</v>
      </c>
      <c r="H6" s="33">
        <f t="shared" si="0"/>
        <v>0</v>
      </c>
      <c r="I6" s="33">
        <f t="shared" si="0"/>
        <v>0</v>
      </c>
      <c r="J6" s="33">
        <f t="shared" si="0"/>
        <v>0</v>
      </c>
      <c r="K6" s="33">
        <f t="shared" si="0"/>
        <v>0</v>
      </c>
      <c r="L6" s="33">
        <f t="shared" si="0"/>
        <v>0</v>
      </c>
      <c r="M6" s="33">
        <f t="shared" si="0"/>
        <v>0</v>
      </c>
    </row>
    <row r="7" spans="1:13" ht="26.25" customHeight="1" hidden="1">
      <c r="A7" s="32"/>
      <c r="B7" s="36"/>
      <c r="C7" s="36"/>
      <c r="D7" s="36"/>
      <c r="E7" s="36"/>
      <c r="F7" s="36"/>
      <c r="G7" s="36"/>
      <c r="H7" s="36"/>
      <c r="I7" s="31"/>
      <c r="J7" s="31"/>
      <c r="K7" s="31"/>
      <c r="L7" s="31"/>
      <c r="M7" s="31"/>
    </row>
    <row r="8" spans="1:13" ht="34.5" customHeight="1" hidden="1">
      <c r="A8" s="32"/>
      <c r="B8" s="36"/>
      <c r="C8" s="36"/>
      <c r="D8" s="31"/>
      <c r="E8" s="31"/>
      <c r="F8" s="31"/>
      <c r="G8" s="31"/>
      <c r="H8" s="31"/>
      <c r="I8" s="31"/>
      <c r="J8" s="31"/>
      <c r="K8" s="31"/>
      <c r="L8" s="31"/>
      <c r="M8" s="31"/>
    </row>
    <row r="9" spans="1:13" ht="33.75" customHeight="1" hidden="1">
      <c r="A9" s="32"/>
      <c r="B9" s="36"/>
      <c r="C9" s="36"/>
      <c r="D9" s="31"/>
      <c r="E9" s="31"/>
      <c r="F9" s="31"/>
      <c r="G9" s="31"/>
      <c r="H9" s="31"/>
      <c r="I9" s="31"/>
      <c r="J9" s="31"/>
      <c r="K9" s="31"/>
      <c r="L9" s="31"/>
      <c r="M9" s="31"/>
    </row>
    <row r="10" spans="1:13" ht="26.25" customHeight="1" hidden="1">
      <c r="A10" s="32"/>
      <c r="B10" s="36"/>
      <c r="C10" s="36"/>
      <c r="D10" s="31"/>
      <c r="E10" s="31"/>
      <c r="F10" s="31"/>
      <c r="G10" s="31"/>
      <c r="H10" s="31"/>
      <c r="I10" s="31"/>
      <c r="J10" s="31"/>
      <c r="K10" s="31"/>
      <c r="L10" s="31"/>
      <c r="M10" s="31"/>
    </row>
    <row r="11" spans="1:13" ht="34.5" customHeight="1" hidden="1">
      <c r="A11" s="32"/>
      <c r="B11" s="36"/>
      <c r="C11" s="36"/>
      <c r="D11" s="31"/>
      <c r="E11" s="31"/>
      <c r="F11" s="31"/>
      <c r="G11" s="31"/>
      <c r="H11" s="31"/>
      <c r="I11" s="31"/>
      <c r="J11" s="31"/>
      <c r="K11" s="31"/>
      <c r="L11" s="31"/>
      <c r="M11" s="31"/>
    </row>
    <row r="12" spans="1:13" ht="26.25" customHeight="1" hidden="1">
      <c r="A12" s="32"/>
      <c r="B12" s="36"/>
      <c r="C12" s="36"/>
      <c r="D12" s="31"/>
      <c r="E12" s="31"/>
      <c r="F12" s="31"/>
      <c r="G12" s="31"/>
      <c r="H12" s="31"/>
      <c r="I12" s="31"/>
      <c r="J12" s="31"/>
      <c r="K12" s="31"/>
      <c r="L12" s="31"/>
      <c r="M12" s="31"/>
    </row>
    <row r="13" spans="1:13" ht="26.25" customHeight="1" hidden="1">
      <c r="A13" s="32"/>
      <c r="B13" s="36"/>
      <c r="C13" s="36"/>
      <c r="D13" s="31"/>
      <c r="E13" s="31"/>
      <c r="F13" s="31"/>
      <c r="G13" s="31"/>
      <c r="H13" s="31"/>
      <c r="I13" s="31"/>
      <c r="J13" s="31"/>
      <c r="K13" s="31"/>
      <c r="L13" s="31"/>
      <c r="M13" s="31"/>
    </row>
    <row r="14" spans="1:15" ht="41.25" customHeight="1">
      <c r="A14" s="30" t="s">
        <v>3</v>
      </c>
      <c r="B14" s="33">
        <f>+B15+B18+B22</f>
        <v>20319341000</v>
      </c>
      <c r="C14" s="33">
        <f>SUM(D14:M14)</f>
        <v>20319341000</v>
      </c>
      <c r="D14" s="33">
        <f>+D15+D18</f>
        <v>560593000</v>
      </c>
      <c r="E14" s="33">
        <f>+E15+E18</f>
        <v>7600000000</v>
      </c>
      <c r="F14" s="33">
        <f>+F15+F18</f>
        <v>32422000</v>
      </c>
      <c r="G14" s="33">
        <f>+G15+G18</f>
        <v>60079000</v>
      </c>
      <c r="H14" s="33">
        <f>+H15+H18</f>
        <v>1673171000</v>
      </c>
      <c r="I14" s="33">
        <f>+I15+I18+I22</f>
        <v>7255846000</v>
      </c>
      <c r="J14" s="33">
        <f>+J15+J18+J22</f>
        <v>2316072000</v>
      </c>
      <c r="K14" s="33">
        <f>+K15+K18+K22</f>
        <v>0</v>
      </c>
      <c r="L14" s="33">
        <f>+L15+L18+L22</f>
        <v>200511000</v>
      </c>
      <c r="M14" s="33">
        <f>+M15+M18+M22</f>
        <v>620647000</v>
      </c>
      <c r="O14" s="22">
        <f>77837000000-B14</f>
        <v>57517659000</v>
      </c>
    </row>
    <row r="15" spans="1:13" ht="28.5" customHeight="1">
      <c r="A15" s="30" t="s">
        <v>4</v>
      </c>
      <c r="B15" s="33">
        <f>SUM(D15:M15)</f>
        <v>1642070000</v>
      </c>
      <c r="C15" s="33">
        <f>SUM(D15:M15)</f>
        <v>1642070000</v>
      </c>
      <c r="D15" s="35">
        <f>+D16+D17</f>
        <v>199653000</v>
      </c>
      <c r="E15" s="35"/>
      <c r="F15" s="35">
        <f aca="true" t="shared" si="1" ref="F15:K15">+F16+F17</f>
        <v>32422000</v>
      </c>
      <c r="G15" s="35">
        <f t="shared" si="1"/>
        <v>34159000</v>
      </c>
      <c r="H15" s="35">
        <f t="shared" si="1"/>
        <v>42138000</v>
      </c>
      <c r="I15" s="35">
        <f t="shared" si="1"/>
        <v>33846000</v>
      </c>
      <c r="J15" s="35">
        <f t="shared" si="1"/>
        <v>1299852000</v>
      </c>
      <c r="K15" s="35">
        <f t="shared" si="1"/>
        <v>0</v>
      </c>
      <c r="L15" s="35"/>
      <c r="M15" s="35"/>
    </row>
    <row r="16" spans="1:15" ht="30">
      <c r="A16" s="32" t="s">
        <v>5</v>
      </c>
      <c r="B16" s="36">
        <f>SUM(D16:M16)</f>
        <v>1250127000</v>
      </c>
      <c r="C16" s="36">
        <f>SUM(D16:M16)</f>
        <v>1250127000</v>
      </c>
      <c r="D16" s="31">
        <f>+'VPS PL02 (8)'!B11</f>
        <v>122942000</v>
      </c>
      <c r="E16" s="31"/>
      <c r="F16" s="31">
        <f>+'CCTL PL02'!B11</f>
        <v>25332000</v>
      </c>
      <c r="G16" s="31">
        <f>+'CCTT PL02'!B11</f>
        <v>34159000</v>
      </c>
      <c r="H16" s="31">
        <f>+'CCTY PL02 (5)'!B11</f>
        <v>42138000</v>
      </c>
      <c r="I16" s="31">
        <f>+'CCPTNT PL02 (4)'!B10</f>
        <v>33846000</v>
      </c>
      <c r="J16" s="31">
        <f>+'CCKLPL02  (3)'!B11</f>
        <v>991710000</v>
      </c>
      <c r="K16" s="31">
        <f>+CCQLCLPL02!B11</f>
        <v>0</v>
      </c>
      <c r="L16" s="31"/>
      <c r="M16" s="31"/>
      <c r="O16" s="22">
        <f>+B16+B17</f>
        <v>1642070000</v>
      </c>
    </row>
    <row r="17" spans="1:13" ht="34.5" customHeight="1">
      <c r="A17" s="32" t="s">
        <v>54</v>
      </c>
      <c r="B17" s="36">
        <f>SUM(D17:M17)</f>
        <v>391943000</v>
      </c>
      <c r="C17" s="36">
        <f>SUM(D17:M17)</f>
        <v>391943000</v>
      </c>
      <c r="D17" s="38">
        <f>+'VPS PL02 (2)'!B12+'VPS PL02 (6)'!B10</f>
        <v>76711000</v>
      </c>
      <c r="E17" s="38"/>
      <c r="F17" s="38">
        <f>+'CCTL PL02 (2)'!B12</f>
        <v>7090000</v>
      </c>
      <c r="G17" s="38"/>
      <c r="H17" s="38">
        <f>+'CCTY PL02 (5)'!B13</f>
        <v>0</v>
      </c>
      <c r="I17" s="38"/>
      <c r="J17" s="38">
        <f>+'CCKLPL02 '!B12</f>
        <v>308142000</v>
      </c>
      <c r="K17" s="38"/>
      <c r="L17" s="38"/>
      <c r="M17" s="38"/>
    </row>
    <row r="18" spans="1:13" ht="27" customHeight="1">
      <c r="A18" s="30" t="s">
        <v>6</v>
      </c>
      <c r="B18" s="35">
        <f>SUM(D18:M18)</f>
        <v>11455271000</v>
      </c>
      <c r="C18" s="33">
        <f>SUM(D18:M18)</f>
        <v>11455271000</v>
      </c>
      <c r="D18" s="35">
        <f aca="true" t="shared" si="2" ref="D18:M18">+D19+D21</f>
        <v>360940000</v>
      </c>
      <c r="E18" s="35">
        <f t="shared" si="2"/>
        <v>7600000000</v>
      </c>
      <c r="F18" s="35">
        <f t="shared" si="2"/>
        <v>0</v>
      </c>
      <c r="G18" s="35">
        <f t="shared" si="2"/>
        <v>25920000</v>
      </c>
      <c r="H18" s="35">
        <f t="shared" si="2"/>
        <v>1631033000</v>
      </c>
      <c r="I18" s="35">
        <f t="shared" si="2"/>
        <v>0</v>
      </c>
      <c r="J18" s="35">
        <f t="shared" si="2"/>
        <v>1016220000</v>
      </c>
      <c r="K18" s="35">
        <f t="shared" si="2"/>
        <v>0</v>
      </c>
      <c r="L18" s="35">
        <f t="shared" si="2"/>
        <v>200511000</v>
      </c>
      <c r="M18" s="35">
        <f t="shared" si="2"/>
        <v>620647000</v>
      </c>
    </row>
    <row r="19" spans="1:13" ht="28.5" customHeight="1">
      <c r="A19" s="32" t="s">
        <v>7</v>
      </c>
      <c r="B19" s="31">
        <f>SUM(D19:M19)</f>
        <v>293633000</v>
      </c>
      <c r="C19" s="36">
        <f>SUM(D19:M19)</f>
        <v>293633000</v>
      </c>
      <c r="D19" s="31">
        <f>+D20</f>
        <v>0</v>
      </c>
      <c r="E19" s="31"/>
      <c r="F19" s="31">
        <f>+F20</f>
        <v>0</v>
      </c>
      <c r="G19" s="31">
        <f>+'CCTT PL02'!B15</f>
        <v>12960000</v>
      </c>
      <c r="H19" s="31">
        <f>+'CCTY PL02 (5)'!B15</f>
        <v>22153000</v>
      </c>
      <c r="I19" s="31">
        <f>+I20</f>
        <v>0</v>
      </c>
      <c r="J19" s="31">
        <f>+'CCKLPL02  (3)'!B15</f>
        <v>171720000</v>
      </c>
      <c r="K19" s="31"/>
      <c r="L19" s="31">
        <f>+'TTKNPL02 (2)'!B15</f>
        <v>56000000</v>
      </c>
      <c r="M19" s="31">
        <f>+'TTN02 (2)'!B15</f>
        <v>30800000</v>
      </c>
    </row>
    <row r="20" spans="1:15" ht="30" hidden="1">
      <c r="A20" s="34" t="s">
        <v>53</v>
      </c>
      <c r="B20" s="37">
        <f>SUM(D20:M20)</f>
        <v>0</v>
      </c>
      <c r="C20" s="36">
        <f>SUM(D20:M20)</f>
        <v>0</v>
      </c>
      <c r="D20" s="38"/>
      <c r="E20" s="38"/>
      <c r="F20" s="38"/>
      <c r="G20" s="38"/>
      <c r="H20" s="38"/>
      <c r="I20" s="38"/>
      <c r="J20" s="38"/>
      <c r="K20" s="38"/>
      <c r="L20" s="38"/>
      <c r="M20" s="38"/>
      <c r="O20" s="22">
        <f>+B19-17216000000</f>
        <v>-16922367000</v>
      </c>
    </row>
    <row r="21" spans="1:13" ht="30">
      <c r="A21" s="32" t="s">
        <v>8</v>
      </c>
      <c r="B21" s="36">
        <f>SUM(D21:M21)</f>
        <v>11161638000</v>
      </c>
      <c r="C21" s="36">
        <f>SUM(D21:M21)</f>
        <v>11161638000</v>
      </c>
      <c r="D21" s="31">
        <f>+'VPS PL02 (3)'!B13+'VPS PL02 (5)'!B13+'VPS PL02 (4)'!B13+'VPS PL02 (7)'!B13</f>
        <v>360940000</v>
      </c>
      <c r="E21" s="31">
        <f>+'Lũ bão'!B13</f>
        <v>7600000000</v>
      </c>
      <c r="F21" s="31">
        <f>+'CCTL PL02'!B16</f>
        <v>0</v>
      </c>
      <c r="G21" s="31">
        <f>+'CCTT PL02'!B15</f>
        <v>12960000</v>
      </c>
      <c r="H21" s="31">
        <f>+'CCTY PL02'!B16+'CCTY PL02 (2)'!B16+'CCTY PL02 (3)'!B16+'CCTY PL02 (4)'!B16</f>
        <v>1608880000</v>
      </c>
      <c r="I21" s="31"/>
      <c r="J21" s="31">
        <f>+'CCKLPL02  (2)'!B13</f>
        <v>844500000</v>
      </c>
      <c r="K21" s="31">
        <f>+CCQLCLPL02!B15</f>
        <v>0</v>
      </c>
      <c r="L21" s="31">
        <f>+TTKNPL02!B15</f>
        <v>144511000</v>
      </c>
      <c r="M21" s="31">
        <f>+TTN02!B16+'TTN02 (3)'!B13</f>
        <v>589847000</v>
      </c>
    </row>
    <row r="22" spans="1:13" ht="15.75">
      <c r="A22" s="30" t="s">
        <v>56</v>
      </c>
      <c r="B22" s="33">
        <f>SUM(D22:M22)</f>
        <v>7222000000</v>
      </c>
      <c r="C22" s="33">
        <f>SUM(D22:M22)</f>
        <v>7222000000</v>
      </c>
      <c r="D22" s="35"/>
      <c r="E22" s="35"/>
      <c r="F22" s="35"/>
      <c r="G22" s="35"/>
      <c r="H22" s="35"/>
      <c r="I22" s="35">
        <f>+I23+I24</f>
        <v>7222000000</v>
      </c>
      <c r="J22" s="35"/>
      <c r="K22" s="35"/>
      <c r="L22" s="35"/>
      <c r="M22" s="35"/>
    </row>
    <row r="23" spans="1:13" ht="30">
      <c r="A23" s="32" t="s">
        <v>57</v>
      </c>
      <c r="B23" s="36">
        <f>SUM(D23:M23)</f>
        <v>0</v>
      </c>
      <c r="C23" s="36">
        <f>SUM(D23:M23)</f>
        <v>0</v>
      </c>
      <c r="D23" s="31"/>
      <c r="E23" s="31"/>
      <c r="F23" s="31"/>
      <c r="G23" s="31"/>
      <c r="H23" s="31"/>
      <c r="I23" s="31"/>
      <c r="J23" s="31"/>
      <c r="K23" s="31"/>
      <c r="L23" s="31"/>
      <c r="M23" s="31"/>
    </row>
    <row r="24" spans="1:13" ht="30">
      <c r="A24" s="32" t="s">
        <v>58</v>
      </c>
      <c r="B24" s="36">
        <f>SUM(D24:M24)</f>
        <v>7222000000</v>
      </c>
      <c r="C24" s="36">
        <f>SUM(D24:M24)</f>
        <v>7222000000</v>
      </c>
      <c r="D24" s="31"/>
      <c r="E24" s="31"/>
      <c r="F24" s="31"/>
      <c r="G24" s="31"/>
      <c r="H24" s="31"/>
      <c r="I24" s="31">
        <f>+'CCPTNT PL02'!B15+'CCPTNT PL02 (2)'!B13+'CCPTNT PL02 (3)'!B13</f>
        <v>7222000000</v>
      </c>
      <c r="J24" s="31"/>
      <c r="K24" s="31"/>
      <c r="L24" s="31"/>
      <c r="M24" s="31"/>
    </row>
    <row r="25" spans="1:13" ht="28.5" hidden="1">
      <c r="A25" s="30" t="s">
        <v>9</v>
      </c>
      <c r="B25" s="46" t="s">
        <v>10</v>
      </c>
      <c r="C25" s="47"/>
      <c r="D25" s="47"/>
      <c r="E25" s="47"/>
      <c r="F25" s="47"/>
      <c r="G25" s="47"/>
      <c r="H25" s="47"/>
      <c r="I25" s="47"/>
      <c r="J25" s="47"/>
      <c r="K25" s="47"/>
      <c r="L25" s="47"/>
      <c r="M25" s="48"/>
    </row>
    <row r="26" spans="1:13" ht="15.75">
      <c r="A26" s="39"/>
      <c r="B26" s="39"/>
      <c r="C26" s="39"/>
      <c r="D26" s="39"/>
      <c r="E26" s="39"/>
      <c r="F26" s="39"/>
      <c r="G26" s="39"/>
      <c r="H26" s="39"/>
      <c r="I26" s="39"/>
      <c r="J26" s="39"/>
      <c r="K26" s="39"/>
      <c r="L26" s="39"/>
      <c r="M26" s="39"/>
    </row>
    <row r="27" spans="1:13" ht="15.75">
      <c r="A27" s="40"/>
      <c r="B27" s="39"/>
      <c r="C27" s="39"/>
      <c r="D27" s="39"/>
      <c r="E27" s="39"/>
      <c r="F27" s="39"/>
      <c r="G27" s="39"/>
      <c r="H27" s="39"/>
      <c r="I27" s="39"/>
      <c r="J27" s="39"/>
      <c r="K27" s="39"/>
      <c r="L27" s="39"/>
      <c r="M27" s="39"/>
    </row>
    <row r="28" spans="1:13" ht="15.75">
      <c r="A28" s="39"/>
      <c r="B28" s="39"/>
      <c r="C28" s="39"/>
      <c r="D28" s="39"/>
      <c r="E28" s="39"/>
      <c r="F28" s="39"/>
      <c r="G28" s="39"/>
      <c r="H28" s="39"/>
      <c r="I28" s="39"/>
      <c r="J28" s="39"/>
      <c r="K28" s="39"/>
      <c r="L28" s="39"/>
      <c r="M28" s="39"/>
    </row>
    <row r="31" ht="15.75">
      <c r="F31" s="29"/>
    </row>
  </sheetData>
  <sheetProtection/>
  <mergeCells count="8">
    <mergeCell ref="A1:M1"/>
    <mergeCell ref="B25:M25"/>
    <mergeCell ref="A2:M2"/>
    <mergeCell ref="B4:B5"/>
    <mergeCell ref="A4:A5"/>
    <mergeCell ref="L3:M3"/>
    <mergeCell ref="C4:C5"/>
    <mergeCell ref="D4:M4"/>
  </mergeCells>
  <printOptions/>
  <pageMargins left="0.31" right="0.19" top="0.25" bottom="0.2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C21"/>
  <sheetViews>
    <sheetView zoomScalePageLayoutView="0" workbookViewId="0" topLeftCell="A4">
      <selection activeCell="A5" sqref="A5:B5"/>
    </sheetView>
  </sheetViews>
  <sheetFormatPr defaultColWidth="9.140625" defaultRowHeight="12.75"/>
  <cols>
    <col min="1" max="1" width="61.8515625" style="1" customWidth="1"/>
    <col min="2" max="2" width="38.8515625" style="1" customWidth="1"/>
    <col min="3" max="16384" width="9.140625" style="1" customWidth="1"/>
  </cols>
  <sheetData>
    <row r="1" spans="1:2" ht="18.75">
      <c r="A1" s="56" t="s">
        <v>40</v>
      </c>
      <c r="B1" s="56"/>
    </row>
    <row r="2" spans="1:2" ht="18.75">
      <c r="A2" s="56" t="s">
        <v>72</v>
      </c>
      <c r="B2" s="56"/>
    </row>
    <row r="3" spans="1:2" ht="16.5">
      <c r="A3" s="60" t="s">
        <v>36</v>
      </c>
      <c r="B3" s="60"/>
    </row>
    <row r="4" spans="1:2" ht="18.75">
      <c r="A4" s="56" t="s">
        <v>37</v>
      </c>
      <c r="B4" s="56"/>
    </row>
    <row r="5" spans="1:2" ht="40.5" customHeight="1">
      <c r="A5" s="59"/>
      <c r="B5" s="59"/>
    </row>
    <row r="7" spans="1:2" ht="18.75" customHeight="1">
      <c r="A7" s="57" t="s">
        <v>0</v>
      </c>
      <c r="B7" s="58" t="s">
        <v>1</v>
      </c>
    </row>
    <row r="8" spans="1:2" ht="83.25" customHeight="1">
      <c r="A8" s="57"/>
      <c r="B8" s="58"/>
    </row>
    <row r="9" spans="1:2" ht="34.5" customHeight="1">
      <c r="A9" s="6" t="s">
        <v>11</v>
      </c>
      <c r="B9" s="24">
        <f>+B10+B14</f>
        <v>25332000</v>
      </c>
    </row>
    <row r="10" spans="1:2" ht="34.5" customHeight="1">
      <c r="A10" s="6" t="s">
        <v>34</v>
      </c>
      <c r="B10" s="25">
        <f>+B11+B13</f>
        <v>25332000</v>
      </c>
    </row>
    <row r="11" spans="1:2" ht="34.5" customHeight="1">
      <c r="A11" s="7" t="s">
        <v>138</v>
      </c>
      <c r="B11" s="25">
        <f>+B12</f>
        <v>25332000</v>
      </c>
    </row>
    <row r="12" spans="1:2" ht="35.25" customHeight="1">
      <c r="A12" s="7" t="s">
        <v>139</v>
      </c>
      <c r="B12" s="28">
        <v>25332000</v>
      </c>
    </row>
    <row r="13" spans="1:2" ht="34.5" customHeight="1">
      <c r="A13" s="7" t="s">
        <v>20</v>
      </c>
      <c r="B13" s="2"/>
    </row>
    <row r="14" spans="1:2" ht="34.5" customHeight="1">
      <c r="A14" s="6" t="s">
        <v>15</v>
      </c>
      <c r="B14" s="3">
        <f>+B15+B16</f>
        <v>0</v>
      </c>
    </row>
    <row r="15" spans="1:2" ht="34.5" customHeight="1">
      <c r="A15" s="7" t="s">
        <v>7</v>
      </c>
      <c r="B15" s="2"/>
    </row>
    <row r="16" spans="1:2" ht="34.5" customHeight="1">
      <c r="A16" s="8" t="s">
        <v>8</v>
      </c>
      <c r="B16" s="2">
        <f>+B17</f>
        <v>0</v>
      </c>
    </row>
    <row r="17" spans="1:2" ht="30" customHeight="1">
      <c r="A17" s="10"/>
      <c r="B17" s="12"/>
    </row>
    <row r="18" spans="1:2" ht="30" customHeight="1">
      <c r="A18" s="10"/>
      <c r="B18" s="2"/>
    </row>
    <row r="19" spans="1:2" ht="39" customHeight="1" hidden="1">
      <c r="A19" s="10"/>
      <c r="B19" s="2"/>
    </row>
    <row r="20" spans="1:2" ht="42.75" customHeight="1" hidden="1">
      <c r="A20" s="10"/>
      <c r="B20" s="2"/>
    </row>
    <row r="21" spans="1:3" ht="34.5" customHeight="1">
      <c r="A21" s="9" t="s">
        <v>38</v>
      </c>
      <c r="B21" s="26" t="s">
        <v>35</v>
      </c>
      <c r="C21" s="4"/>
    </row>
  </sheetData>
  <sheetProtection/>
  <mergeCells count="7">
    <mergeCell ref="A7:A8"/>
    <mergeCell ref="B7:B8"/>
    <mergeCell ref="A5:B5"/>
    <mergeCell ref="A2:B2"/>
    <mergeCell ref="A3:B3"/>
    <mergeCell ref="A4:B4"/>
    <mergeCell ref="A1:B1"/>
  </mergeCells>
  <printOptions/>
  <pageMargins left="0.25" right="0.25" top="0.75" bottom="0.75"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8"/>
  <sheetViews>
    <sheetView zoomScalePageLayoutView="0" workbookViewId="0" topLeftCell="A4">
      <selection activeCell="A5" sqref="A5:B5"/>
    </sheetView>
  </sheetViews>
  <sheetFormatPr defaultColWidth="9.140625" defaultRowHeight="12.75"/>
  <cols>
    <col min="1" max="1" width="58.8515625" style="1" customWidth="1"/>
    <col min="2" max="2" width="37.140625" style="1" customWidth="1"/>
    <col min="3" max="3" width="18.140625" style="1" hidden="1" customWidth="1"/>
    <col min="4" max="7" width="17.421875" style="1" hidden="1" customWidth="1"/>
    <col min="8" max="16384" width="9.140625" style="1" customWidth="1"/>
  </cols>
  <sheetData>
    <row r="1" spans="1:7" ht="18.75">
      <c r="A1" s="56" t="s">
        <v>103</v>
      </c>
      <c r="B1" s="56"/>
      <c r="C1" s="56"/>
      <c r="D1" s="56"/>
      <c r="E1" s="56"/>
      <c r="F1" s="56"/>
      <c r="G1" s="56"/>
    </row>
    <row r="2" spans="1:7" ht="18.75">
      <c r="A2" s="56" t="s">
        <v>72</v>
      </c>
      <c r="B2" s="56"/>
      <c r="C2" s="43"/>
      <c r="D2" s="43"/>
      <c r="E2" s="43"/>
      <c r="F2" s="43"/>
      <c r="G2" s="43"/>
    </row>
    <row r="3" spans="1:7" ht="16.5">
      <c r="A3" s="60" t="s">
        <v>36</v>
      </c>
      <c r="B3" s="60"/>
      <c r="C3" s="43"/>
      <c r="D3" s="43"/>
      <c r="E3" s="43"/>
      <c r="F3" s="43"/>
      <c r="G3" s="43"/>
    </row>
    <row r="4" spans="1:7" ht="18.75">
      <c r="A4" s="56" t="s">
        <v>37</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33.75" customHeight="1">
      <c r="A8" s="67"/>
      <c r="B8" s="67"/>
      <c r="C8" s="44" t="s">
        <v>76</v>
      </c>
      <c r="D8" s="68"/>
      <c r="E8" s="68"/>
      <c r="F8" s="68"/>
      <c r="G8" s="68"/>
    </row>
    <row r="9" spans="1:7" ht="34.5" customHeight="1">
      <c r="A9" s="6" t="s">
        <v>11</v>
      </c>
      <c r="B9" s="69">
        <f>+B10+B15</f>
        <v>7090000</v>
      </c>
      <c r="C9" s="70">
        <f>+C10+C15</f>
        <v>829000000</v>
      </c>
      <c r="D9" s="2"/>
      <c r="E9" s="2"/>
      <c r="F9" s="2"/>
      <c r="G9" s="2"/>
    </row>
    <row r="10" spans="1:7" ht="34.5" customHeight="1">
      <c r="A10" s="6" t="s">
        <v>22</v>
      </c>
      <c r="B10" s="90">
        <f>+B11+B12</f>
        <v>7090000</v>
      </c>
      <c r="C10" s="2"/>
      <c r="D10" s="2"/>
      <c r="E10" s="2"/>
      <c r="F10" s="2"/>
      <c r="G10" s="2"/>
    </row>
    <row r="11" spans="1:7" ht="34.5" customHeight="1">
      <c r="A11" s="7" t="s">
        <v>21</v>
      </c>
      <c r="B11" s="91"/>
      <c r="C11" s="2"/>
      <c r="D11" s="2"/>
      <c r="E11" s="2"/>
      <c r="F11" s="2"/>
      <c r="G11" s="2"/>
    </row>
    <row r="12" spans="1:7" ht="34.5" customHeight="1">
      <c r="A12" s="7" t="s">
        <v>59</v>
      </c>
      <c r="B12" s="91">
        <f>+B13</f>
        <v>7090000</v>
      </c>
      <c r="C12" s="2"/>
      <c r="D12" s="2"/>
      <c r="E12" s="2"/>
      <c r="F12" s="2"/>
      <c r="G12" s="2"/>
    </row>
    <row r="13" spans="1:7" ht="34.5" customHeight="1">
      <c r="A13" s="98" t="s">
        <v>107</v>
      </c>
      <c r="B13" s="99">
        <f>SUM(B14:B14)</f>
        <v>7090000</v>
      </c>
      <c r="C13" s="74"/>
      <c r="D13" s="74"/>
      <c r="E13" s="74"/>
      <c r="F13" s="74"/>
      <c r="G13" s="75"/>
    </row>
    <row r="14" spans="1:7" ht="34.5" customHeight="1">
      <c r="A14" s="100" t="s">
        <v>112</v>
      </c>
      <c r="B14" s="99">
        <v>7090000</v>
      </c>
      <c r="C14" s="74"/>
      <c r="D14" s="74"/>
      <c r="E14" s="74"/>
      <c r="F14" s="74"/>
      <c r="G14" s="75"/>
    </row>
    <row r="15" spans="1:7" ht="34.5" customHeight="1">
      <c r="A15" s="6" t="s">
        <v>111</v>
      </c>
      <c r="B15" s="72">
        <f>+B16+B17</f>
        <v>0</v>
      </c>
      <c r="C15" s="3">
        <f>+C16+C17</f>
        <v>829000000</v>
      </c>
      <c r="D15" s="2"/>
      <c r="E15" s="2"/>
      <c r="F15" s="2"/>
      <c r="G15" s="2"/>
    </row>
    <row r="16" spans="1:7" ht="34.5" customHeight="1">
      <c r="A16" s="7" t="s">
        <v>7</v>
      </c>
      <c r="B16" s="73">
        <f>+C16</f>
        <v>0</v>
      </c>
      <c r="C16" s="2"/>
      <c r="D16" s="2"/>
      <c r="E16" s="2"/>
      <c r="F16" s="2"/>
      <c r="G16" s="2"/>
    </row>
    <row r="17" spans="1:7" ht="34.5" customHeight="1">
      <c r="A17" s="7" t="s">
        <v>8</v>
      </c>
      <c r="B17" s="73"/>
      <c r="C17" s="2">
        <v>829000000</v>
      </c>
      <c r="D17" s="2"/>
      <c r="E17" s="2"/>
      <c r="F17" s="2"/>
      <c r="G17" s="2"/>
    </row>
    <row r="18" spans="1:8" ht="34.5" customHeight="1">
      <c r="A18" s="9" t="s">
        <v>9</v>
      </c>
      <c r="B18" s="77" t="s">
        <v>10</v>
      </c>
      <c r="C18" s="78"/>
      <c r="D18" s="78"/>
      <c r="E18" s="78"/>
      <c r="F18" s="78"/>
      <c r="G18" s="66"/>
      <c r="H18" s="4"/>
    </row>
  </sheetData>
  <sheetProtection/>
  <mergeCells count="8">
    <mergeCell ref="A1:G1"/>
    <mergeCell ref="A2:B2"/>
    <mergeCell ref="A3:B3"/>
    <mergeCell ref="A4:B4"/>
    <mergeCell ref="A5:B5"/>
    <mergeCell ref="A7:A8"/>
    <mergeCell ref="B7:B8"/>
    <mergeCell ref="C7:F7"/>
  </mergeCells>
  <printOptions/>
  <pageMargins left="0.25" right="0.25" top="0.75" bottom="0.75"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22"/>
  <sheetViews>
    <sheetView zoomScalePageLayoutView="0" workbookViewId="0" topLeftCell="A4">
      <selection activeCell="A5" sqref="A5:B5"/>
    </sheetView>
  </sheetViews>
  <sheetFormatPr defaultColWidth="9.140625" defaultRowHeight="12.75"/>
  <cols>
    <col min="1" max="1" width="61.8515625" style="1" customWidth="1"/>
    <col min="2" max="2" width="38.8515625" style="1" customWidth="1"/>
    <col min="3" max="16384" width="9.140625" style="1" customWidth="1"/>
  </cols>
  <sheetData>
    <row r="1" spans="1:2" ht="18.75">
      <c r="A1" s="56" t="s">
        <v>40</v>
      </c>
      <c r="B1" s="56"/>
    </row>
    <row r="2" spans="1:2" ht="18.75">
      <c r="A2" s="56" t="s">
        <v>72</v>
      </c>
      <c r="B2" s="56"/>
    </row>
    <row r="3" spans="1:2" ht="16.5">
      <c r="A3" s="60" t="s">
        <v>39</v>
      </c>
      <c r="B3" s="60"/>
    </row>
    <row r="4" spans="1:2" ht="18.75">
      <c r="A4" s="56" t="s">
        <v>51</v>
      </c>
      <c r="B4" s="56"/>
    </row>
    <row r="5" spans="1:2" ht="40.5" customHeight="1">
      <c r="A5" s="59"/>
      <c r="B5" s="59"/>
    </row>
    <row r="7" spans="1:2" ht="18.75" customHeight="1">
      <c r="A7" s="57" t="s">
        <v>0</v>
      </c>
      <c r="B7" s="58" t="s">
        <v>1</v>
      </c>
    </row>
    <row r="8" spans="1:2" ht="83.25" customHeight="1">
      <c r="A8" s="57"/>
      <c r="B8" s="58"/>
    </row>
    <row r="9" spans="1:2" ht="34.5" customHeight="1">
      <c r="A9" s="6" t="s">
        <v>11</v>
      </c>
      <c r="B9" s="24">
        <f>+B10+B14</f>
        <v>47119000</v>
      </c>
    </row>
    <row r="10" spans="1:2" ht="34.5" customHeight="1">
      <c r="A10" s="6" t="s">
        <v>34</v>
      </c>
      <c r="B10" s="25">
        <f>+B11+B13</f>
        <v>34159000</v>
      </c>
    </row>
    <row r="11" spans="1:2" ht="34.5" customHeight="1">
      <c r="A11" s="7" t="s">
        <v>133</v>
      </c>
      <c r="B11" s="25">
        <f>+B12</f>
        <v>34159000</v>
      </c>
    </row>
    <row r="12" spans="1:2" ht="33" customHeight="1">
      <c r="A12" s="23" t="s">
        <v>134</v>
      </c>
      <c r="B12" s="28">
        <v>34159000</v>
      </c>
    </row>
    <row r="13" spans="1:2" ht="34.5" customHeight="1">
      <c r="A13" s="7" t="s">
        <v>20</v>
      </c>
      <c r="B13" s="2"/>
    </row>
    <row r="14" spans="1:2" ht="34.5" customHeight="1">
      <c r="A14" s="6" t="s">
        <v>135</v>
      </c>
      <c r="B14" s="27">
        <f>+B15+B17</f>
        <v>12960000</v>
      </c>
    </row>
    <row r="15" spans="1:2" ht="34.5" customHeight="1">
      <c r="A15" s="7" t="s">
        <v>136</v>
      </c>
      <c r="B15" s="25">
        <f>+B16</f>
        <v>12960000</v>
      </c>
    </row>
    <row r="16" spans="1:2" ht="32.25" customHeight="1">
      <c r="A16" s="23" t="s">
        <v>134</v>
      </c>
      <c r="B16" s="28">
        <v>12960000</v>
      </c>
    </row>
    <row r="17" spans="1:2" ht="34.5" customHeight="1">
      <c r="A17" s="8" t="s">
        <v>8</v>
      </c>
      <c r="B17" s="2">
        <f>+B18</f>
        <v>0</v>
      </c>
    </row>
    <row r="18" spans="1:2" ht="30" customHeight="1">
      <c r="A18" s="10"/>
      <c r="B18" s="12"/>
    </row>
    <row r="19" spans="1:2" ht="30" customHeight="1">
      <c r="A19" s="10"/>
      <c r="B19" s="2"/>
    </row>
    <row r="20" spans="1:2" ht="39" customHeight="1" hidden="1">
      <c r="A20" s="10"/>
      <c r="B20" s="2"/>
    </row>
    <row r="21" spans="1:2" ht="42.75" customHeight="1" hidden="1">
      <c r="A21" s="10"/>
      <c r="B21" s="2"/>
    </row>
    <row r="22" spans="1:3" ht="34.5" customHeight="1">
      <c r="A22" s="9" t="s">
        <v>38</v>
      </c>
      <c r="B22" s="26" t="s">
        <v>35</v>
      </c>
      <c r="C22" s="4"/>
    </row>
  </sheetData>
  <sheetProtection/>
  <mergeCells count="7">
    <mergeCell ref="A1:B1"/>
    <mergeCell ref="A7:A8"/>
    <mergeCell ref="B7:B8"/>
    <mergeCell ref="A5:B5"/>
    <mergeCell ref="A2:B2"/>
    <mergeCell ref="A3:B3"/>
    <mergeCell ref="A4:B4"/>
  </mergeCells>
  <printOptions/>
  <pageMargins left="0.25" right="0.25" top="0.75" bottom="0.75"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21"/>
  <sheetViews>
    <sheetView zoomScalePageLayoutView="0" workbookViewId="0" topLeftCell="A1">
      <selection activeCell="A5" sqref="A5:B5"/>
    </sheetView>
  </sheetViews>
  <sheetFormatPr defaultColWidth="9.140625" defaultRowHeight="12.75"/>
  <cols>
    <col min="1" max="1" width="61.8515625" style="1" customWidth="1"/>
    <col min="2" max="2" width="38.8515625" style="1" customWidth="1"/>
    <col min="3" max="16384" width="9.140625" style="1" customWidth="1"/>
  </cols>
  <sheetData>
    <row r="1" spans="1:2" ht="18.75">
      <c r="A1" s="56" t="s">
        <v>40</v>
      </c>
      <c r="B1" s="56"/>
    </row>
    <row r="2" spans="1:2" ht="18.75">
      <c r="A2" s="56" t="s">
        <v>72</v>
      </c>
      <c r="B2" s="56"/>
    </row>
    <row r="3" spans="1:2" ht="16.5">
      <c r="A3" s="60" t="s">
        <v>12</v>
      </c>
      <c r="B3" s="60"/>
    </row>
    <row r="4" spans="1:2" ht="18.75">
      <c r="A4" s="56" t="s">
        <v>13</v>
      </c>
      <c r="B4" s="56"/>
    </row>
    <row r="5" spans="1:2" ht="40.5" customHeight="1">
      <c r="A5" s="59"/>
      <c r="B5" s="59"/>
    </row>
    <row r="7" spans="1:2" ht="18.75" customHeight="1">
      <c r="A7" s="57" t="s">
        <v>0</v>
      </c>
      <c r="B7" s="58" t="s">
        <v>1</v>
      </c>
    </row>
    <row r="8" spans="1:2" ht="30.75" customHeight="1">
      <c r="A8" s="57"/>
      <c r="B8" s="58"/>
    </row>
    <row r="9" spans="1:2" ht="28.5" customHeight="1">
      <c r="A9" s="6" t="s">
        <v>2</v>
      </c>
      <c r="B9" s="24">
        <v>0</v>
      </c>
    </row>
    <row r="10" spans="1:2" ht="34.5" customHeight="1">
      <c r="A10" s="6" t="s">
        <v>3</v>
      </c>
      <c r="B10" s="24">
        <f>+B11+B14</f>
        <v>441380000</v>
      </c>
    </row>
    <row r="11" spans="1:2" ht="34.5" customHeight="1">
      <c r="A11" s="6" t="s">
        <v>65</v>
      </c>
      <c r="B11" s="25">
        <f>+B12+B13</f>
        <v>0</v>
      </c>
    </row>
    <row r="12" spans="1:2" ht="30" customHeight="1">
      <c r="A12" s="7" t="s">
        <v>60</v>
      </c>
      <c r="B12" s="25"/>
    </row>
    <row r="13" spans="1:5" ht="30" customHeight="1">
      <c r="A13" s="7" t="s">
        <v>59</v>
      </c>
      <c r="B13" s="25"/>
      <c r="E13" s="105"/>
    </row>
    <row r="14" spans="1:2" ht="34.5" customHeight="1">
      <c r="A14" s="6" t="s">
        <v>61</v>
      </c>
      <c r="B14" s="27">
        <f>+B15+B16</f>
        <v>441380000</v>
      </c>
    </row>
    <row r="15" spans="1:2" ht="34.5" customHeight="1">
      <c r="A15" s="7" t="s">
        <v>66</v>
      </c>
      <c r="B15" s="25"/>
    </row>
    <row r="16" spans="1:2" ht="34.5" customHeight="1">
      <c r="A16" s="8" t="s">
        <v>64</v>
      </c>
      <c r="B16" s="91">
        <f>+B17</f>
        <v>441380000</v>
      </c>
    </row>
    <row r="17" spans="1:2" ht="54.75" customHeight="1">
      <c r="A17" s="106" t="s">
        <v>127</v>
      </c>
      <c r="B17" s="101">
        <v>441380000</v>
      </c>
    </row>
    <row r="18" spans="1:2" ht="30" customHeight="1">
      <c r="A18" s="10"/>
      <c r="B18" s="2"/>
    </row>
    <row r="19" spans="1:2" ht="39" customHeight="1" hidden="1">
      <c r="A19" s="10"/>
      <c r="B19" s="2"/>
    </row>
    <row r="20" spans="1:2" ht="42.75" customHeight="1" hidden="1">
      <c r="A20" s="10"/>
      <c r="B20" s="2"/>
    </row>
    <row r="21" spans="1:3" ht="34.5" customHeight="1">
      <c r="A21" s="9" t="s">
        <v>38</v>
      </c>
      <c r="B21" s="26" t="s">
        <v>35</v>
      </c>
      <c r="C21" s="4"/>
    </row>
  </sheetData>
  <sheetProtection/>
  <mergeCells count="7">
    <mergeCell ref="A1:B1"/>
    <mergeCell ref="A7:A8"/>
    <mergeCell ref="B7:B8"/>
    <mergeCell ref="A5:B5"/>
    <mergeCell ref="A2:B2"/>
    <mergeCell ref="A3:B3"/>
    <mergeCell ref="A4:B4"/>
  </mergeCells>
  <printOptions/>
  <pageMargins left="0.25" right="0.25" top="0.75" bottom="0.75"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21"/>
  <sheetViews>
    <sheetView zoomScalePageLayoutView="0" workbookViewId="0" topLeftCell="A1">
      <selection activeCell="A5" sqref="A5:B5"/>
    </sheetView>
  </sheetViews>
  <sheetFormatPr defaultColWidth="9.140625" defaultRowHeight="12.75"/>
  <cols>
    <col min="1" max="1" width="61.8515625" style="1" customWidth="1"/>
    <col min="2" max="2" width="38.8515625" style="1" customWidth="1"/>
    <col min="3" max="16384" width="9.140625" style="1" customWidth="1"/>
  </cols>
  <sheetData>
    <row r="1" spans="1:2" ht="18.75">
      <c r="A1" s="56" t="s">
        <v>40</v>
      </c>
      <c r="B1" s="56"/>
    </row>
    <row r="2" spans="1:2" ht="18.75">
      <c r="A2" s="56" t="s">
        <v>72</v>
      </c>
      <c r="B2" s="56"/>
    </row>
    <row r="3" spans="1:2" ht="16.5">
      <c r="A3" s="60" t="s">
        <v>128</v>
      </c>
      <c r="B3" s="60"/>
    </row>
    <row r="4" spans="1:2" ht="18.75">
      <c r="A4" s="56" t="s">
        <v>13</v>
      </c>
      <c r="B4" s="56"/>
    </row>
    <row r="5" spans="1:2" ht="40.5" customHeight="1">
      <c r="A5" s="59"/>
      <c r="B5" s="59"/>
    </row>
    <row r="7" spans="1:2" ht="18.75" customHeight="1">
      <c r="A7" s="57" t="s">
        <v>0</v>
      </c>
      <c r="B7" s="58" t="s">
        <v>1</v>
      </c>
    </row>
    <row r="8" spans="1:2" ht="30.75" customHeight="1">
      <c r="A8" s="57"/>
      <c r="B8" s="58"/>
    </row>
    <row r="9" spans="1:2" ht="28.5" customHeight="1">
      <c r="A9" s="6" t="s">
        <v>2</v>
      </c>
      <c r="B9" s="24">
        <v>0</v>
      </c>
    </row>
    <row r="10" spans="1:2" ht="34.5" customHeight="1">
      <c r="A10" s="6" t="s">
        <v>3</v>
      </c>
      <c r="B10" s="24">
        <f>+B11+B14</f>
        <v>497500000</v>
      </c>
    </row>
    <row r="11" spans="1:2" ht="34.5" customHeight="1">
      <c r="A11" s="6" t="s">
        <v>65</v>
      </c>
      <c r="B11" s="25">
        <f>+B12+B13</f>
        <v>0</v>
      </c>
    </row>
    <row r="12" spans="1:2" ht="30" customHeight="1">
      <c r="A12" s="7" t="s">
        <v>60</v>
      </c>
      <c r="B12" s="25"/>
    </row>
    <row r="13" spans="1:5" ht="30" customHeight="1">
      <c r="A13" s="7" t="s">
        <v>59</v>
      </c>
      <c r="B13" s="25"/>
      <c r="E13" s="105"/>
    </row>
    <row r="14" spans="1:2" ht="34.5" customHeight="1">
      <c r="A14" s="6" t="s">
        <v>61</v>
      </c>
      <c r="B14" s="27">
        <f>+B15+B16</f>
        <v>497500000</v>
      </c>
    </row>
    <row r="15" spans="1:2" ht="34.5" customHeight="1">
      <c r="A15" s="7" t="s">
        <v>66</v>
      </c>
      <c r="B15" s="25"/>
    </row>
    <row r="16" spans="1:2" ht="34.5" customHeight="1">
      <c r="A16" s="8" t="s">
        <v>64</v>
      </c>
      <c r="B16" s="91">
        <f>+B17</f>
        <v>497500000</v>
      </c>
    </row>
    <row r="17" spans="1:2" ht="44.25" customHeight="1">
      <c r="A17" s="106" t="s">
        <v>129</v>
      </c>
      <c r="B17" s="101">
        <v>497500000</v>
      </c>
    </row>
    <row r="18" spans="1:2" ht="30" customHeight="1">
      <c r="A18" s="10"/>
      <c r="B18" s="2"/>
    </row>
    <row r="19" spans="1:2" ht="39" customHeight="1" hidden="1">
      <c r="A19" s="10"/>
      <c r="B19" s="2"/>
    </row>
    <row r="20" spans="1:2" ht="42.75" customHeight="1" hidden="1">
      <c r="A20" s="10"/>
      <c r="B20" s="2"/>
    </row>
    <row r="21" spans="1:3" ht="34.5" customHeight="1">
      <c r="A21" s="9" t="s">
        <v>38</v>
      </c>
      <c r="B21" s="26" t="s">
        <v>35</v>
      </c>
      <c r="C21" s="4"/>
    </row>
  </sheetData>
  <sheetProtection/>
  <mergeCells count="7">
    <mergeCell ref="A1:B1"/>
    <mergeCell ref="A2:B2"/>
    <mergeCell ref="A3:B3"/>
    <mergeCell ref="A4:B4"/>
    <mergeCell ref="A5:B5"/>
    <mergeCell ref="A7:A8"/>
    <mergeCell ref="B7:B8"/>
  </mergeCells>
  <printOptions/>
  <pageMargins left="0.25" right="0.25" top="0.75" bottom="0.75"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21"/>
  <sheetViews>
    <sheetView zoomScalePageLayoutView="0" workbookViewId="0" topLeftCell="A1">
      <selection activeCell="A5" sqref="A5:B5"/>
    </sheetView>
  </sheetViews>
  <sheetFormatPr defaultColWidth="9.140625" defaultRowHeight="12.75"/>
  <cols>
    <col min="1" max="1" width="61.8515625" style="1" customWidth="1"/>
    <col min="2" max="2" width="38.8515625" style="1" customWidth="1"/>
    <col min="3" max="16384" width="9.140625" style="1" customWidth="1"/>
  </cols>
  <sheetData>
    <row r="1" spans="1:2" ht="18.75">
      <c r="A1" s="56" t="s">
        <v>40</v>
      </c>
      <c r="B1" s="56"/>
    </row>
    <row r="2" spans="1:2" ht="18.75">
      <c r="A2" s="56" t="s">
        <v>72</v>
      </c>
      <c r="B2" s="56"/>
    </row>
    <row r="3" spans="1:2" ht="16.5">
      <c r="A3" s="60" t="s">
        <v>128</v>
      </c>
      <c r="B3" s="60"/>
    </row>
    <row r="4" spans="1:2" ht="18.75">
      <c r="A4" s="56" t="s">
        <v>13</v>
      </c>
      <c r="B4" s="56"/>
    </row>
    <row r="5" spans="1:2" ht="40.5" customHeight="1">
      <c r="A5" s="59"/>
      <c r="B5" s="59"/>
    </row>
    <row r="7" spans="1:2" ht="18.75" customHeight="1">
      <c r="A7" s="57" t="s">
        <v>0</v>
      </c>
      <c r="B7" s="58" t="s">
        <v>1</v>
      </c>
    </row>
    <row r="8" spans="1:2" ht="30.75" customHeight="1">
      <c r="A8" s="57"/>
      <c r="B8" s="58"/>
    </row>
    <row r="9" spans="1:2" ht="28.5" customHeight="1">
      <c r="A9" s="6" t="s">
        <v>2</v>
      </c>
      <c r="B9" s="24">
        <v>0</v>
      </c>
    </row>
    <row r="10" spans="1:2" ht="34.5" customHeight="1">
      <c r="A10" s="6" t="s">
        <v>3</v>
      </c>
      <c r="B10" s="24">
        <f>+B11+B14</f>
        <v>394600000</v>
      </c>
    </row>
    <row r="11" spans="1:2" ht="34.5" customHeight="1">
      <c r="A11" s="6" t="s">
        <v>65</v>
      </c>
      <c r="B11" s="25">
        <f>+B12+B13</f>
        <v>0</v>
      </c>
    </row>
    <row r="12" spans="1:2" ht="30" customHeight="1">
      <c r="A12" s="7" t="s">
        <v>60</v>
      </c>
      <c r="B12" s="25"/>
    </row>
    <row r="13" spans="1:5" ht="30" customHeight="1">
      <c r="A13" s="7" t="s">
        <v>59</v>
      </c>
      <c r="B13" s="25"/>
      <c r="E13" s="105"/>
    </row>
    <row r="14" spans="1:2" ht="34.5" customHeight="1">
      <c r="A14" s="6" t="s">
        <v>61</v>
      </c>
      <c r="B14" s="27">
        <f>+B15+B16</f>
        <v>394600000</v>
      </c>
    </row>
    <row r="15" spans="1:2" ht="34.5" customHeight="1">
      <c r="A15" s="7" t="s">
        <v>66</v>
      </c>
      <c r="B15" s="25"/>
    </row>
    <row r="16" spans="1:2" ht="34.5" customHeight="1">
      <c r="A16" s="8" t="s">
        <v>64</v>
      </c>
      <c r="B16" s="91">
        <f>+B17</f>
        <v>394600000</v>
      </c>
    </row>
    <row r="17" spans="1:2" ht="44.25" customHeight="1">
      <c r="A17" s="106" t="s">
        <v>131</v>
      </c>
      <c r="B17" s="101">
        <v>394600000</v>
      </c>
    </row>
    <row r="18" spans="1:2" ht="30" customHeight="1">
      <c r="A18" s="10"/>
      <c r="B18" s="2"/>
    </row>
    <row r="19" spans="1:2" ht="39" customHeight="1" hidden="1">
      <c r="A19" s="10"/>
      <c r="B19" s="2"/>
    </row>
    <row r="20" spans="1:2" ht="42.75" customHeight="1" hidden="1">
      <c r="A20" s="10"/>
      <c r="B20" s="2"/>
    </row>
    <row r="21" spans="1:3" ht="34.5" customHeight="1">
      <c r="A21" s="9" t="s">
        <v>38</v>
      </c>
      <c r="B21" s="26" t="s">
        <v>35</v>
      </c>
      <c r="C21" s="4"/>
    </row>
  </sheetData>
  <sheetProtection/>
  <mergeCells count="7">
    <mergeCell ref="A1:B1"/>
    <mergeCell ref="A2:B2"/>
    <mergeCell ref="A3:B3"/>
    <mergeCell ref="A4:B4"/>
    <mergeCell ref="A5:B5"/>
    <mergeCell ref="A7:A8"/>
    <mergeCell ref="B7:B8"/>
  </mergeCells>
  <printOptions/>
  <pageMargins left="0.25" right="0.25" top="0.75" bottom="0.75"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21"/>
  <sheetViews>
    <sheetView zoomScalePageLayoutView="0" workbookViewId="0" topLeftCell="A1">
      <selection activeCell="A5" sqref="A5:B5"/>
    </sheetView>
  </sheetViews>
  <sheetFormatPr defaultColWidth="9.140625" defaultRowHeight="12.75"/>
  <cols>
    <col min="1" max="1" width="61.8515625" style="1" customWidth="1"/>
    <col min="2" max="2" width="38.8515625" style="1" customWidth="1"/>
    <col min="3" max="16384" width="9.140625" style="1" customWidth="1"/>
  </cols>
  <sheetData>
    <row r="1" spans="1:2" ht="18.75">
      <c r="A1" s="56" t="s">
        <v>40</v>
      </c>
      <c r="B1" s="56"/>
    </row>
    <row r="2" spans="1:2" ht="18.75">
      <c r="A2" s="56" t="s">
        <v>72</v>
      </c>
      <c r="B2" s="56"/>
    </row>
    <row r="3" spans="1:2" ht="16.5">
      <c r="A3" s="60" t="s">
        <v>128</v>
      </c>
      <c r="B3" s="60"/>
    </row>
    <row r="4" spans="1:2" ht="18.75">
      <c r="A4" s="56" t="s">
        <v>13</v>
      </c>
      <c r="B4" s="56"/>
    </row>
    <row r="5" spans="1:2" ht="40.5" customHeight="1">
      <c r="A5" s="59"/>
      <c r="B5" s="59"/>
    </row>
    <row r="7" spans="1:2" ht="18.75" customHeight="1">
      <c r="A7" s="57" t="s">
        <v>0</v>
      </c>
      <c r="B7" s="58" t="s">
        <v>1</v>
      </c>
    </row>
    <row r="8" spans="1:2" ht="30.75" customHeight="1">
      <c r="A8" s="57"/>
      <c r="B8" s="58"/>
    </row>
    <row r="9" spans="1:2" ht="28.5" customHeight="1">
      <c r="A9" s="6" t="s">
        <v>2</v>
      </c>
      <c r="B9" s="24">
        <v>0</v>
      </c>
    </row>
    <row r="10" spans="1:2" ht="34.5" customHeight="1">
      <c r="A10" s="6" t="s">
        <v>3</v>
      </c>
      <c r="B10" s="24">
        <f>+B11+B14</f>
        <v>275400000</v>
      </c>
    </row>
    <row r="11" spans="1:2" ht="34.5" customHeight="1">
      <c r="A11" s="6" t="s">
        <v>65</v>
      </c>
      <c r="B11" s="25">
        <f>+B12+B13</f>
        <v>0</v>
      </c>
    </row>
    <row r="12" spans="1:2" ht="30" customHeight="1">
      <c r="A12" s="7" t="s">
        <v>60</v>
      </c>
      <c r="B12" s="25"/>
    </row>
    <row r="13" spans="1:5" ht="30" customHeight="1">
      <c r="A13" s="7" t="s">
        <v>59</v>
      </c>
      <c r="B13" s="25"/>
      <c r="E13" s="105"/>
    </row>
    <row r="14" spans="1:2" ht="34.5" customHeight="1">
      <c r="A14" s="6" t="s">
        <v>61</v>
      </c>
      <c r="B14" s="27">
        <f>+B15+B16</f>
        <v>275400000</v>
      </c>
    </row>
    <row r="15" spans="1:2" ht="34.5" customHeight="1">
      <c r="A15" s="7" t="s">
        <v>66</v>
      </c>
      <c r="B15" s="25"/>
    </row>
    <row r="16" spans="1:2" ht="34.5" customHeight="1">
      <c r="A16" s="8" t="s">
        <v>64</v>
      </c>
      <c r="B16" s="91">
        <f>+B17</f>
        <v>275400000</v>
      </c>
    </row>
    <row r="17" spans="1:2" ht="44.25" customHeight="1">
      <c r="A17" s="106" t="s">
        <v>130</v>
      </c>
      <c r="B17" s="101">
        <v>275400000</v>
      </c>
    </row>
    <row r="18" spans="1:2" ht="30" customHeight="1">
      <c r="A18" s="10"/>
      <c r="B18" s="2"/>
    </row>
    <row r="19" spans="1:2" ht="39" customHeight="1" hidden="1">
      <c r="A19" s="10"/>
      <c r="B19" s="2"/>
    </row>
    <row r="20" spans="1:2" ht="42.75" customHeight="1" hidden="1">
      <c r="A20" s="10"/>
      <c r="B20" s="2"/>
    </row>
    <row r="21" spans="1:3" ht="34.5" customHeight="1">
      <c r="A21" s="9" t="s">
        <v>38</v>
      </c>
      <c r="B21" s="26" t="s">
        <v>35</v>
      </c>
      <c r="C21" s="4"/>
    </row>
  </sheetData>
  <sheetProtection/>
  <mergeCells count="7">
    <mergeCell ref="A1:B1"/>
    <mergeCell ref="A2:B2"/>
    <mergeCell ref="A3:B3"/>
    <mergeCell ref="A4:B4"/>
    <mergeCell ref="A5:B5"/>
    <mergeCell ref="A7:A8"/>
    <mergeCell ref="B7:B8"/>
  </mergeCells>
  <printOptions/>
  <pageMargins left="0.25" right="0.25" top="0.75" bottom="0.75"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22"/>
  <sheetViews>
    <sheetView zoomScalePageLayoutView="0" workbookViewId="0" topLeftCell="A1">
      <selection activeCell="A5" sqref="A5:B5"/>
    </sheetView>
  </sheetViews>
  <sheetFormatPr defaultColWidth="9.140625" defaultRowHeight="12.75"/>
  <cols>
    <col min="1" max="1" width="61.8515625" style="1" customWidth="1"/>
    <col min="2" max="2" width="38.8515625" style="1" customWidth="1"/>
    <col min="3" max="16384" width="9.140625" style="1" customWidth="1"/>
  </cols>
  <sheetData>
    <row r="1" spans="1:2" ht="18.75">
      <c r="A1" s="56" t="s">
        <v>40</v>
      </c>
      <c r="B1" s="56"/>
    </row>
    <row r="2" spans="1:2" ht="18.75">
      <c r="A2" s="56" t="s">
        <v>72</v>
      </c>
      <c r="B2" s="56"/>
    </row>
    <row r="3" spans="1:2" ht="16.5">
      <c r="A3" s="60" t="s">
        <v>12</v>
      </c>
      <c r="B3" s="60"/>
    </row>
    <row r="4" spans="1:2" ht="18.75">
      <c r="A4" s="56" t="s">
        <v>13</v>
      </c>
      <c r="B4" s="56"/>
    </row>
    <row r="5" spans="1:2" ht="40.5" customHeight="1">
      <c r="A5" s="59"/>
      <c r="B5" s="59"/>
    </row>
    <row r="7" spans="1:2" ht="18.75" customHeight="1">
      <c r="A7" s="57" t="s">
        <v>0</v>
      </c>
      <c r="B7" s="58" t="s">
        <v>1</v>
      </c>
    </row>
    <row r="8" spans="1:2" ht="83.25" customHeight="1">
      <c r="A8" s="57"/>
      <c r="B8" s="58"/>
    </row>
    <row r="9" spans="1:2" ht="34.5" customHeight="1">
      <c r="A9" s="6" t="s">
        <v>11</v>
      </c>
      <c r="B9" s="24">
        <f>+B10+B14</f>
        <v>64291000</v>
      </c>
    </row>
    <row r="10" spans="1:2" ht="34.5" customHeight="1">
      <c r="A10" s="6" t="s">
        <v>132</v>
      </c>
      <c r="B10" s="25">
        <f>+B11+B13</f>
        <v>42138000</v>
      </c>
    </row>
    <row r="11" spans="1:2" ht="34.5" customHeight="1">
      <c r="A11" s="7" t="s">
        <v>133</v>
      </c>
      <c r="B11" s="25">
        <f>+B12</f>
        <v>42138000</v>
      </c>
    </row>
    <row r="12" spans="1:2" ht="30.75" customHeight="1">
      <c r="A12" s="7" t="s">
        <v>134</v>
      </c>
      <c r="B12" s="28">
        <v>42138000</v>
      </c>
    </row>
    <row r="13" spans="1:2" ht="34.5" customHeight="1">
      <c r="A13" s="7" t="s">
        <v>20</v>
      </c>
      <c r="B13" s="2"/>
    </row>
    <row r="14" spans="1:2" ht="34.5" customHeight="1">
      <c r="A14" s="6" t="s">
        <v>135</v>
      </c>
      <c r="B14" s="27">
        <f>+B15+B17</f>
        <v>22153000</v>
      </c>
    </row>
    <row r="15" spans="1:2" ht="34.5" customHeight="1">
      <c r="A15" s="7" t="s">
        <v>136</v>
      </c>
      <c r="B15" s="25">
        <f>+B16</f>
        <v>22153000</v>
      </c>
    </row>
    <row r="16" spans="1:2" ht="33" customHeight="1">
      <c r="A16" s="7" t="s">
        <v>134</v>
      </c>
      <c r="B16" s="28">
        <v>22153000</v>
      </c>
    </row>
    <row r="17" spans="1:2" ht="34.5" customHeight="1">
      <c r="A17" s="8" t="s">
        <v>8</v>
      </c>
      <c r="B17" s="2">
        <f>+B18</f>
        <v>0</v>
      </c>
    </row>
    <row r="18" spans="1:2" ht="30" customHeight="1">
      <c r="A18" s="10"/>
      <c r="B18" s="12"/>
    </row>
    <row r="19" spans="1:2" ht="30" customHeight="1">
      <c r="A19" s="10"/>
      <c r="B19" s="2"/>
    </row>
    <row r="20" spans="1:2" ht="39" customHeight="1" hidden="1">
      <c r="A20" s="10"/>
      <c r="B20" s="2"/>
    </row>
    <row r="21" spans="1:2" ht="42.75" customHeight="1" hidden="1">
      <c r="A21" s="10"/>
      <c r="B21" s="2"/>
    </row>
    <row r="22" spans="1:3" ht="34.5" customHeight="1">
      <c r="A22" s="9" t="s">
        <v>38</v>
      </c>
      <c r="B22" s="26" t="s">
        <v>35</v>
      </c>
      <c r="C22" s="4"/>
    </row>
  </sheetData>
  <sheetProtection/>
  <mergeCells count="7">
    <mergeCell ref="A1:B1"/>
    <mergeCell ref="A2:B2"/>
    <mergeCell ref="A3:B3"/>
    <mergeCell ref="A4:B4"/>
    <mergeCell ref="A5:B5"/>
    <mergeCell ref="A7:A8"/>
    <mergeCell ref="B7:B8"/>
  </mergeCells>
  <printOptions/>
  <pageMargins left="0.25" right="0.25" top="0.75" bottom="0.75"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19"/>
  <sheetViews>
    <sheetView zoomScalePageLayoutView="0" workbookViewId="0" topLeftCell="A1">
      <selection activeCell="A5" sqref="A5:B5"/>
    </sheetView>
  </sheetViews>
  <sheetFormatPr defaultColWidth="9.140625" defaultRowHeight="12.75"/>
  <cols>
    <col min="1" max="1" width="57.00390625" style="1" customWidth="1"/>
    <col min="2" max="2" width="33.421875" style="1" customWidth="1"/>
    <col min="3" max="3" width="18.140625" style="1" hidden="1" customWidth="1"/>
    <col min="4" max="7" width="17.421875" style="1" hidden="1" customWidth="1"/>
    <col min="8" max="16384" width="9.140625" style="1" customWidth="1"/>
  </cols>
  <sheetData>
    <row r="1" spans="1:7" ht="18.75">
      <c r="A1" s="56" t="s">
        <v>71</v>
      </c>
      <c r="B1" s="56"/>
      <c r="C1" s="56"/>
      <c r="D1" s="56"/>
      <c r="E1" s="56"/>
      <c r="F1" s="56"/>
      <c r="G1" s="56"/>
    </row>
    <row r="2" spans="1:7" ht="18.75">
      <c r="A2" s="56" t="s">
        <v>72</v>
      </c>
      <c r="B2" s="56"/>
      <c r="C2" s="43"/>
      <c r="D2" s="43"/>
      <c r="E2" s="43"/>
      <c r="F2" s="43"/>
      <c r="G2" s="43"/>
    </row>
    <row r="3" spans="1:7" ht="16.5">
      <c r="A3" s="60" t="s">
        <v>73</v>
      </c>
      <c r="B3" s="60"/>
      <c r="C3" s="43"/>
      <c r="D3" s="43"/>
      <c r="E3" s="43"/>
      <c r="F3" s="43"/>
      <c r="G3" s="43"/>
    </row>
    <row r="4" spans="1:7" ht="18.75">
      <c r="A4" s="56" t="s">
        <v>42</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83.25" customHeight="1">
      <c r="A8" s="67"/>
      <c r="B8" s="67"/>
      <c r="C8" s="44" t="s">
        <v>76</v>
      </c>
      <c r="D8" s="68"/>
      <c r="E8" s="68"/>
      <c r="F8" s="68"/>
      <c r="G8" s="68"/>
    </row>
    <row r="9" spans="1:7" ht="34.5" customHeight="1">
      <c r="A9" s="6" t="s">
        <v>11</v>
      </c>
      <c r="B9" s="69">
        <f>+B10+B13</f>
        <v>2500000000</v>
      </c>
      <c r="C9" s="70">
        <f>+C10+C13</f>
        <v>829000000</v>
      </c>
      <c r="D9" s="2"/>
      <c r="E9" s="2"/>
      <c r="F9" s="2"/>
      <c r="G9" s="2"/>
    </row>
    <row r="10" spans="1:7" ht="34.5" customHeight="1">
      <c r="A10" s="6" t="s">
        <v>77</v>
      </c>
      <c r="B10" s="71"/>
      <c r="C10" s="2"/>
      <c r="D10" s="2"/>
      <c r="E10" s="2"/>
      <c r="F10" s="2"/>
      <c r="G10" s="2"/>
    </row>
    <row r="11" spans="1:7" ht="34.5" customHeight="1">
      <c r="A11" s="7" t="s">
        <v>78</v>
      </c>
      <c r="B11" s="71"/>
      <c r="C11" s="2"/>
      <c r="D11" s="2"/>
      <c r="E11" s="2"/>
      <c r="F11" s="2"/>
      <c r="G11" s="2"/>
    </row>
    <row r="12" spans="1:7" ht="34.5" customHeight="1">
      <c r="A12" s="7" t="s">
        <v>79</v>
      </c>
      <c r="B12" s="71"/>
      <c r="C12" s="2"/>
      <c r="D12" s="2"/>
      <c r="E12" s="2"/>
      <c r="F12" s="2"/>
      <c r="G12" s="2"/>
    </row>
    <row r="13" spans="1:7" ht="34.5" customHeight="1">
      <c r="A13" s="6" t="s">
        <v>80</v>
      </c>
      <c r="B13" s="72">
        <f>+B14+B15</f>
        <v>2500000000</v>
      </c>
      <c r="C13" s="3">
        <f>+C14+C15</f>
        <v>829000000</v>
      </c>
      <c r="D13" s="2"/>
      <c r="E13" s="2"/>
      <c r="F13" s="2"/>
      <c r="G13" s="2"/>
    </row>
    <row r="14" spans="1:7" ht="34.5" customHeight="1">
      <c r="A14" s="7" t="s">
        <v>7</v>
      </c>
      <c r="B14" s="73">
        <f>+C14</f>
        <v>0</v>
      </c>
      <c r="C14" s="2"/>
      <c r="D14" s="2"/>
      <c r="E14" s="2"/>
      <c r="F14" s="2"/>
      <c r="G14" s="2"/>
    </row>
    <row r="15" spans="1:7" ht="34.5" customHeight="1">
      <c r="A15" s="8" t="s">
        <v>8</v>
      </c>
      <c r="B15" s="73">
        <f>+B16</f>
        <v>2500000000</v>
      </c>
      <c r="C15" s="2">
        <v>829000000</v>
      </c>
      <c r="D15" s="2"/>
      <c r="E15" s="2"/>
      <c r="F15" s="2"/>
      <c r="G15" s="2"/>
    </row>
    <row r="16" spans="1:7" ht="34.5" customHeight="1">
      <c r="A16" s="8" t="s">
        <v>81</v>
      </c>
      <c r="B16" s="73">
        <f>+B17+B18</f>
        <v>2500000000</v>
      </c>
      <c r="C16" s="74"/>
      <c r="D16" s="74"/>
      <c r="E16" s="74"/>
      <c r="F16" s="74"/>
      <c r="G16" s="75"/>
    </row>
    <row r="17" spans="1:7" ht="50.25" customHeight="1">
      <c r="A17" s="10" t="s">
        <v>82</v>
      </c>
      <c r="B17" s="76">
        <v>2400000000</v>
      </c>
      <c r="C17" s="74"/>
      <c r="D17" s="74"/>
      <c r="E17" s="74"/>
      <c r="F17" s="74"/>
      <c r="G17" s="75"/>
    </row>
    <row r="18" spans="1:7" ht="50.25" customHeight="1">
      <c r="A18" s="10" t="s">
        <v>83</v>
      </c>
      <c r="B18" s="76">
        <v>100000000</v>
      </c>
      <c r="C18" s="74"/>
      <c r="D18" s="74"/>
      <c r="E18" s="74"/>
      <c r="F18" s="74"/>
      <c r="G18" s="75"/>
    </row>
    <row r="19" spans="1:8" ht="34.5" customHeight="1">
      <c r="A19" s="9" t="s">
        <v>9</v>
      </c>
      <c r="B19" s="77"/>
      <c r="C19" s="78"/>
      <c r="D19" s="78"/>
      <c r="E19" s="78"/>
      <c r="F19" s="78"/>
      <c r="G19" s="66"/>
      <c r="H19" s="4"/>
    </row>
  </sheetData>
  <sheetProtection/>
  <mergeCells count="8">
    <mergeCell ref="A7:A8"/>
    <mergeCell ref="B7:B8"/>
    <mergeCell ref="A5:B5"/>
    <mergeCell ref="A2:B2"/>
    <mergeCell ref="A3:B3"/>
    <mergeCell ref="A4:B4"/>
    <mergeCell ref="A1:G1"/>
    <mergeCell ref="C7:F7"/>
  </mergeCells>
  <printOptions/>
  <pageMargins left="0.25" right="0.25" top="0.75" bottom="0.75"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18"/>
  <sheetViews>
    <sheetView zoomScalePageLayoutView="0" workbookViewId="0" topLeftCell="A1">
      <selection activeCell="A5" sqref="A5:B5"/>
    </sheetView>
  </sheetViews>
  <sheetFormatPr defaultColWidth="9.140625" defaultRowHeight="12.75"/>
  <cols>
    <col min="1" max="1" width="57.00390625" style="1" customWidth="1"/>
    <col min="2" max="2" width="33.421875" style="1" customWidth="1"/>
    <col min="3" max="3" width="18.140625" style="1" hidden="1" customWidth="1"/>
    <col min="4" max="7" width="17.421875" style="1" hidden="1" customWidth="1"/>
    <col min="8" max="16384" width="9.140625" style="1" customWidth="1"/>
  </cols>
  <sheetData>
    <row r="1" spans="1:7" ht="18.75">
      <c r="A1" s="56" t="s">
        <v>71</v>
      </c>
      <c r="B1" s="56"/>
      <c r="C1" s="56"/>
      <c r="D1" s="56"/>
      <c r="E1" s="56"/>
      <c r="F1" s="56"/>
      <c r="G1" s="56"/>
    </row>
    <row r="2" spans="1:7" ht="18.75">
      <c r="A2" s="56" t="s">
        <v>72</v>
      </c>
      <c r="B2" s="56"/>
      <c r="C2" s="43"/>
      <c r="D2" s="43"/>
      <c r="E2" s="43"/>
      <c r="F2" s="43"/>
      <c r="G2" s="43"/>
    </row>
    <row r="3" spans="1:7" ht="16.5">
      <c r="A3" s="60" t="s">
        <v>73</v>
      </c>
      <c r="B3" s="60"/>
      <c r="C3" s="43"/>
      <c r="D3" s="43"/>
      <c r="E3" s="43"/>
      <c r="F3" s="43"/>
      <c r="G3" s="43"/>
    </row>
    <row r="4" spans="1:7" ht="18.75">
      <c r="A4" s="56" t="s">
        <v>42</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83.25" customHeight="1">
      <c r="A8" s="67"/>
      <c r="B8" s="67"/>
      <c r="C8" s="44" t="s">
        <v>76</v>
      </c>
      <c r="D8" s="68"/>
      <c r="E8" s="68"/>
      <c r="F8" s="68"/>
      <c r="G8" s="68"/>
    </row>
    <row r="9" spans="1:7" ht="34.5" customHeight="1">
      <c r="A9" s="6" t="s">
        <v>11</v>
      </c>
      <c r="B9" s="69">
        <f>+B10+B13</f>
        <v>4702000000</v>
      </c>
      <c r="C9" s="70">
        <f>+C10+C13</f>
        <v>829000000</v>
      </c>
      <c r="D9" s="2"/>
      <c r="E9" s="2"/>
      <c r="F9" s="2"/>
      <c r="G9" s="2"/>
    </row>
    <row r="10" spans="1:7" ht="34.5" customHeight="1">
      <c r="A10" s="6" t="s">
        <v>77</v>
      </c>
      <c r="B10" s="71"/>
      <c r="C10" s="2"/>
      <c r="D10" s="2"/>
      <c r="E10" s="2"/>
      <c r="F10" s="2"/>
      <c r="G10" s="2"/>
    </row>
    <row r="11" spans="1:7" ht="34.5" customHeight="1">
      <c r="A11" s="7" t="s">
        <v>78</v>
      </c>
      <c r="B11" s="71"/>
      <c r="C11" s="2"/>
      <c r="D11" s="2"/>
      <c r="E11" s="2"/>
      <c r="F11" s="2"/>
      <c r="G11" s="2"/>
    </row>
    <row r="12" spans="1:7" ht="34.5" customHeight="1">
      <c r="A12" s="7" t="s">
        <v>79</v>
      </c>
      <c r="B12" s="71"/>
      <c r="C12" s="2"/>
      <c r="D12" s="2"/>
      <c r="E12" s="2"/>
      <c r="F12" s="2"/>
      <c r="G12" s="2"/>
    </row>
    <row r="13" spans="1:7" ht="34.5" customHeight="1">
      <c r="A13" s="6" t="s">
        <v>84</v>
      </c>
      <c r="B13" s="72">
        <f>+B14+B15</f>
        <v>4702000000</v>
      </c>
      <c r="C13" s="3">
        <f>+C14+C15</f>
        <v>829000000</v>
      </c>
      <c r="D13" s="2"/>
      <c r="E13" s="2"/>
      <c r="F13" s="2"/>
      <c r="G13" s="2"/>
    </row>
    <row r="14" spans="1:7" ht="34.5" customHeight="1">
      <c r="A14" s="7" t="s">
        <v>7</v>
      </c>
      <c r="B14" s="73">
        <f>+C14</f>
        <v>0</v>
      </c>
      <c r="C14" s="2"/>
      <c r="D14" s="2"/>
      <c r="E14" s="2"/>
      <c r="F14" s="2"/>
      <c r="G14" s="2"/>
    </row>
    <row r="15" spans="1:7" ht="34.5" customHeight="1">
      <c r="A15" s="8" t="s">
        <v>8</v>
      </c>
      <c r="B15" s="73">
        <f>+B16+B17</f>
        <v>4702000000</v>
      </c>
      <c r="C15" s="2">
        <v>829000000</v>
      </c>
      <c r="D15" s="2"/>
      <c r="E15" s="2"/>
      <c r="F15" s="2"/>
      <c r="G15" s="2"/>
    </row>
    <row r="16" spans="1:7" ht="50.25" customHeight="1">
      <c r="A16" s="10" t="s">
        <v>85</v>
      </c>
      <c r="B16" s="76">
        <v>4642000000</v>
      </c>
      <c r="C16" s="74"/>
      <c r="D16" s="74"/>
      <c r="E16" s="74"/>
      <c r="F16" s="74"/>
      <c r="G16" s="75"/>
    </row>
    <row r="17" spans="1:7" ht="50.25" customHeight="1">
      <c r="A17" s="10" t="s">
        <v>86</v>
      </c>
      <c r="B17" s="76">
        <v>60000000</v>
      </c>
      <c r="C17" s="74"/>
      <c r="D17" s="74"/>
      <c r="E17" s="74"/>
      <c r="F17" s="74"/>
      <c r="G17" s="75"/>
    </row>
    <row r="18" spans="1:8" ht="34.5" customHeight="1">
      <c r="A18" s="9" t="s">
        <v>9</v>
      </c>
      <c r="B18" s="77"/>
      <c r="C18" s="78"/>
      <c r="D18" s="78"/>
      <c r="E18" s="78"/>
      <c r="F18" s="78"/>
      <c r="G18" s="66"/>
      <c r="H18" s="4"/>
    </row>
  </sheetData>
  <sheetProtection/>
  <mergeCells count="8">
    <mergeCell ref="A1:G1"/>
    <mergeCell ref="A2:B2"/>
    <mergeCell ref="A3:B3"/>
    <mergeCell ref="A4:B4"/>
    <mergeCell ref="A5:B5"/>
    <mergeCell ref="A7:A8"/>
    <mergeCell ref="B7:B8"/>
    <mergeCell ref="C7:F7"/>
  </mergeCells>
  <printOptions/>
  <pageMargins left="0.25" right="0.25" top="0.7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0"/>
  <sheetViews>
    <sheetView zoomScalePageLayoutView="0" workbookViewId="0" topLeftCell="A1">
      <selection activeCell="A5" sqref="A5:B5"/>
    </sheetView>
  </sheetViews>
  <sheetFormatPr defaultColWidth="9.140625" defaultRowHeight="12.75"/>
  <cols>
    <col min="1" max="1" width="58.8515625" style="1" customWidth="1"/>
    <col min="2" max="2" width="37.140625" style="1" customWidth="1"/>
    <col min="3" max="3" width="18.140625" style="1" hidden="1" customWidth="1"/>
    <col min="4" max="7" width="17.421875" style="1" hidden="1" customWidth="1"/>
    <col min="8" max="16384" width="9.140625" style="1" customWidth="1"/>
  </cols>
  <sheetData>
    <row r="1" spans="1:7" ht="18.75">
      <c r="A1" s="56" t="s">
        <v>103</v>
      </c>
      <c r="B1" s="56"/>
      <c r="C1" s="56"/>
      <c r="D1" s="56"/>
      <c r="E1" s="56"/>
      <c r="F1" s="56"/>
      <c r="G1" s="56"/>
    </row>
    <row r="2" spans="1:7" ht="18.75">
      <c r="A2" s="56" t="s">
        <v>72</v>
      </c>
      <c r="B2" s="56"/>
      <c r="C2" s="43"/>
      <c r="D2" s="43"/>
      <c r="E2" s="43"/>
      <c r="F2" s="43"/>
      <c r="G2" s="43"/>
    </row>
    <row r="3" spans="1:7" ht="18.75">
      <c r="A3" s="56" t="s">
        <v>33</v>
      </c>
      <c r="B3" s="56"/>
      <c r="C3" s="43"/>
      <c r="D3" s="43"/>
      <c r="E3" s="43"/>
      <c r="F3" s="43"/>
      <c r="G3" s="43"/>
    </row>
    <row r="4" spans="1:7" ht="18.75">
      <c r="A4" s="56" t="s">
        <v>19</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33.75" customHeight="1">
      <c r="A8" s="67"/>
      <c r="B8" s="67"/>
      <c r="C8" s="44" t="s">
        <v>76</v>
      </c>
      <c r="D8" s="68"/>
      <c r="E8" s="68"/>
      <c r="F8" s="68"/>
      <c r="G8" s="68"/>
    </row>
    <row r="9" spans="1:7" ht="34.5" customHeight="1">
      <c r="A9" s="6" t="s">
        <v>11</v>
      </c>
      <c r="B9" s="69">
        <f>+B10+B17</f>
        <v>23511000</v>
      </c>
      <c r="C9" s="70">
        <f>+C10+C17</f>
        <v>829000000</v>
      </c>
      <c r="D9" s="2"/>
      <c r="E9" s="2"/>
      <c r="F9" s="2"/>
      <c r="G9" s="2"/>
    </row>
    <row r="10" spans="1:7" ht="34.5" customHeight="1">
      <c r="A10" s="6" t="s">
        <v>22</v>
      </c>
      <c r="B10" s="90">
        <f>+B11+B12</f>
        <v>23511000</v>
      </c>
      <c r="C10" s="2"/>
      <c r="D10" s="2"/>
      <c r="E10" s="2"/>
      <c r="F10" s="2"/>
      <c r="G10" s="2"/>
    </row>
    <row r="11" spans="1:7" ht="34.5" customHeight="1">
      <c r="A11" s="7" t="s">
        <v>21</v>
      </c>
      <c r="B11" s="91"/>
      <c r="C11" s="2"/>
      <c r="D11" s="2"/>
      <c r="E11" s="2"/>
      <c r="F11" s="2"/>
      <c r="G11" s="2"/>
    </row>
    <row r="12" spans="1:7" ht="34.5" customHeight="1">
      <c r="A12" s="7" t="s">
        <v>59</v>
      </c>
      <c r="B12" s="91">
        <f>+B13</f>
        <v>23511000</v>
      </c>
      <c r="C12" s="2"/>
      <c r="D12" s="2"/>
      <c r="E12" s="2"/>
      <c r="F12" s="2"/>
      <c r="G12" s="2"/>
    </row>
    <row r="13" spans="1:7" ht="34.5" customHeight="1">
      <c r="A13" s="98" t="s">
        <v>107</v>
      </c>
      <c r="B13" s="99">
        <f>SUM(B14:B16)</f>
        <v>23511000</v>
      </c>
      <c r="C13" s="74"/>
      <c r="D13" s="74"/>
      <c r="E13" s="74"/>
      <c r="F13" s="74"/>
      <c r="G13" s="75"/>
    </row>
    <row r="14" spans="1:7" ht="34.5" customHeight="1">
      <c r="A14" s="100" t="s">
        <v>108</v>
      </c>
      <c r="B14" s="99">
        <v>6235000</v>
      </c>
      <c r="C14" s="74"/>
      <c r="D14" s="74"/>
      <c r="E14" s="74"/>
      <c r="F14" s="74"/>
      <c r="G14" s="75"/>
    </row>
    <row r="15" spans="1:7" ht="66.75" customHeight="1">
      <c r="A15" s="100" t="s">
        <v>109</v>
      </c>
      <c r="B15" s="99">
        <v>7290000</v>
      </c>
      <c r="C15" s="74"/>
      <c r="D15" s="74"/>
      <c r="E15" s="74"/>
      <c r="F15" s="74"/>
      <c r="G15" s="75"/>
    </row>
    <row r="16" spans="1:7" ht="53.25" customHeight="1">
      <c r="A16" s="100" t="s">
        <v>110</v>
      </c>
      <c r="B16" s="99">
        <v>9986000</v>
      </c>
      <c r="C16" s="74"/>
      <c r="D16" s="74"/>
      <c r="E16" s="74"/>
      <c r="F16" s="74"/>
      <c r="G16" s="75"/>
    </row>
    <row r="17" spans="1:7" ht="34.5" customHeight="1">
      <c r="A17" s="6" t="s">
        <v>111</v>
      </c>
      <c r="B17" s="72">
        <f>+B18+B19</f>
        <v>0</v>
      </c>
      <c r="C17" s="3">
        <f>+C18+C19</f>
        <v>829000000</v>
      </c>
      <c r="D17" s="2"/>
      <c r="E17" s="2"/>
      <c r="F17" s="2"/>
      <c r="G17" s="2"/>
    </row>
    <row r="18" spans="1:7" ht="34.5" customHeight="1">
      <c r="A18" s="7" t="s">
        <v>7</v>
      </c>
      <c r="B18" s="73">
        <f>+C18</f>
        <v>0</v>
      </c>
      <c r="C18" s="2"/>
      <c r="D18" s="2"/>
      <c r="E18" s="2"/>
      <c r="F18" s="2"/>
      <c r="G18" s="2"/>
    </row>
    <row r="19" spans="1:7" ht="34.5" customHeight="1">
      <c r="A19" s="7" t="s">
        <v>8</v>
      </c>
      <c r="B19" s="73"/>
      <c r="C19" s="2">
        <v>829000000</v>
      </c>
      <c r="D19" s="2"/>
      <c r="E19" s="2"/>
      <c r="F19" s="2"/>
      <c r="G19" s="2"/>
    </row>
    <row r="20" spans="1:8" ht="34.5" customHeight="1">
      <c r="A20" s="9" t="s">
        <v>9</v>
      </c>
      <c r="B20" s="77" t="s">
        <v>10</v>
      </c>
      <c r="C20" s="78"/>
      <c r="D20" s="78"/>
      <c r="E20" s="78"/>
      <c r="F20" s="78"/>
      <c r="G20" s="66"/>
      <c r="H20" s="4"/>
    </row>
  </sheetData>
  <sheetProtection/>
  <mergeCells count="8">
    <mergeCell ref="A2:B2"/>
    <mergeCell ref="A3:B3"/>
    <mergeCell ref="A4:B4"/>
    <mergeCell ref="A5:B5"/>
    <mergeCell ref="A7:A8"/>
    <mergeCell ref="B7:B8"/>
    <mergeCell ref="A1:G1"/>
    <mergeCell ref="C7:F7"/>
  </mergeCells>
  <printOptions/>
  <pageMargins left="0.25" right="0.25" top="0.75" bottom="0.75"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17"/>
  <sheetViews>
    <sheetView zoomScalePageLayoutView="0" workbookViewId="0" topLeftCell="A1">
      <selection activeCell="I13" sqref="I13"/>
    </sheetView>
  </sheetViews>
  <sheetFormatPr defaultColWidth="9.140625" defaultRowHeight="12.75"/>
  <cols>
    <col min="1" max="1" width="57.00390625" style="1" customWidth="1"/>
    <col min="2" max="2" width="33.421875" style="1" customWidth="1"/>
    <col min="3" max="3" width="18.140625" style="1" hidden="1" customWidth="1"/>
    <col min="4" max="7" width="17.421875" style="1" hidden="1" customWidth="1"/>
    <col min="8" max="16384" width="9.140625" style="1" customWidth="1"/>
  </cols>
  <sheetData>
    <row r="1" spans="1:7" ht="18.75">
      <c r="A1" s="56" t="s">
        <v>71</v>
      </c>
      <c r="B1" s="56"/>
      <c r="C1" s="56"/>
      <c r="D1" s="56"/>
      <c r="E1" s="56"/>
      <c r="F1" s="56"/>
      <c r="G1" s="56"/>
    </row>
    <row r="2" spans="1:7" ht="18.75">
      <c r="A2" s="56" t="s">
        <v>72</v>
      </c>
      <c r="B2" s="56"/>
      <c r="C2" s="43"/>
      <c r="D2" s="43"/>
      <c r="E2" s="43"/>
      <c r="F2" s="43"/>
      <c r="G2" s="43"/>
    </row>
    <row r="3" spans="1:7" ht="16.5">
      <c r="A3" s="60" t="s">
        <v>73</v>
      </c>
      <c r="B3" s="60"/>
      <c r="C3" s="43"/>
      <c r="D3" s="43"/>
      <c r="E3" s="43"/>
      <c r="F3" s="43"/>
      <c r="G3" s="43"/>
    </row>
    <row r="4" spans="1:7" ht="18.75">
      <c r="A4" s="56" t="s">
        <v>42</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83.25" customHeight="1">
      <c r="A8" s="67"/>
      <c r="B8" s="67"/>
      <c r="C8" s="44" t="s">
        <v>76</v>
      </c>
      <c r="D8" s="68"/>
      <c r="E8" s="68"/>
      <c r="F8" s="68"/>
      <c r="G8" s="68"/>
    </row>
    <row r="9" spans="1:7" ht="34.5" customHeight="1">
      <c r="A9" s="6" t="s">
        <v>11</v>
      </c>
      <c r="B9" s="69">
        <f>+B10+B13</f>
        <v>20000000</v>
      </c>
      <c r="C9" s="70">
        <f>+C10+C13</f>
        <v>829000000</v>
      </c>
      <c r="D9" s="2"/>
      <c r="E9" s="2"/>
      <c r="F9" s="2"/>
      <c r="G9" s="2"/>
    </row>
    <row r="10" spans="1:7" ht="34.5" customHeight="1">
      <c r="A10" s="6" t="s">
        <v>77</v>
      </c>
      <c r="B10" s="71"/>
      <c r="C10" s="2"/>
      <c r="D10" s="2"/>
      <c r="E10" s="2"/>
      <c r="F10" s="2"/>
      <c r="G10" s="2"/>
    </row>
    <row r="11" spans="1:7" ht="34.5" customHeight="1">
      <c r="A11" s="7" t="s">
        <v>78</v>
      </c>
      <c r="B11" s="71"/>
      <c r="C11" s="2"/>
      <c r="D11" s="2"/>
      <c r="E11" s="2"/>
      <c r="F11" s="2"/>
      <c r="G11" s="2"/>
    </row>
    <row r="12" spans="1:7" ht="34.5" customHeight="1">
      <c r="A12" s="7" t="s">
        <v>79</v>
      </c>
      <c r="B12" s="71"/>
      <c r="C12" s="2"/>
      <c r="D12" s="2"/>
      <c r="E12" s="2"/>
      <c r="F12" s="2"/>
      <c r="G12" s="2"/>
    </row>
    <row r="13" spans="1:7" ht="34.5" customHeight="1">
      <c r="A13" s="6" t="s">
        <v>87</v>
      </c>
      <c r="B13" s="72">
        <f>+B14+B15</f>
        <v>20000000</v>
      </c>
      <c r="C13" s="3">
        <f>+C14+C15</f>
        <v>829000000</v>
      </c>
      <c r="D13" s="2"/>
      <c r="E13" s="2"/>
      <c r="F13" s="2"/>
      <c r="G13" s="2"/>
    </row>
    <row r="14" spans="1:7" ht="34.5" customHeight="1">
      <c r="A14" s="7" t="s">
        <v>7</v>
      </c>
      <c r="B14" s="73">
        <f>+C14</f>
        <v>0</v>
      </c>
      <c r="C14" s="2"/>
      <c r="D14" s="2"/>
      <c r="E14" s="2"/>
      <c r="F14" s="2"/>
      <c r="G14" s="2"/>
    </row>
    <row r="15" spans="1:7" ht="34.5" customHeight="1">
      <c r="A15" s="8" t="s">
        <v>8</v>
      </c>
      <c r="B15" s="73">
        <f>+B16</f>
        <v>20000000</v>
      </c>
      <c r="C15" s="2">
        <v>829000000</v>
      </c>
      <c r="D15" s="2"/>
      <c r="E15" s="2"/>
      <c r="F15" s="2"/>
      <c r="G15" s="2"/>
    </row>
    <row r="16" spans="1:7" ht="50.25" customHeight="1">
      <c r="A16" s="10" t="s">
        <v>88</v>
      </c>
      <c r="B16" s="76">
        <v>20000000</v>
      </c>
      <c r="C16" s="74"/>
      <c r="D16" s="74"/>
      <c r="E16" s="74"/>
      <c r="F16" s="74"/>
      <c r="G16" s="75"/>
    </row>
    <row r="17" spans="1:8" ht="34.5" customHeight="1">
      <c r="A17" s="9" t="s">
        <v>9</v>
      </c>
      <c r="B17" s="77"/>
      <c r="C17" s="78"/>
      <c r="D17" s="78"/>
      <c r="E17" s="78"/>
      <c r="F17" s="78"/>
      <c r="G17" s="66"/>
      <c r="H17" s="4"/>
    </row>
  </sheetData>
  <sheetProtection/>
  <mergeCells count="8">
    <mergeCell ref="A1:G1"/>
    <mergeCell ref="A2:B2"/>
    <mergeCell ref="A3:B3"/>
    <mergeCell ref="A4:B4"/>
    <mergeCell ref="A5:B5"/>
    <mergeCell ref="A7:A8"/>
    <mergeCell ref="B7:B8"/>
    <mergeCell ref="C7:F7"/>
  </mergeCells>
  <printOptions/>
  <pageMargins left="0.25" right="0.25" top="0.75" bottom="0.75"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C22"/>
  <sheetViews>
    <sheetView zoomScalePageLayoutView="0" workbookViewId="0" topLeftCell="A1">
      <selection activeCell="A5" sqref="A5:B5"/>
    </sheetView>
  </sheetViews>
  <sheetFormatPr defaultColWidth="9.140625" defaultRowHeight="12.75"/>
  <cols>
    <col min="1" max="1" width="61.8515625" style="1" customWidth="1"/>
    <col min="2" max="2" width="38.8515625" style="1" customWidth="1"/>
    <col min="3" max="16384" width="9.140625" style="1" customWidth="1"/>
  </cols>
  <sheetData>
    <row r="1" spans="1:2" ht="18.75">
      <c r="A1" s="56" t="s">
        <v>40</v>
      </c>
      <c r="B1" s="56"/>
    </row>
    <row r="2" spans="1:2" ht="18.75">
      <c r="A2" s="56" t="s">
        <v>72</v>
      </c>
      <c r="B2" s="56"/>
    </row>
    <row r="3" spans="1:2" ht="16.5">
      <c r="A3" s="60" t="s">
        <v>41</v>
      </c>
      <c r="B3" s="60"/>
    </row>
    <row r="4" spans="1:2" ht="18.75">
      <c r="A4" s="56" t="s">
        <v>42</v>
      </c>
      <c r="B4" s="56"/>
    </row>
    <row r="5" spans="1:2" ht="40.5" customHeight="1">
      <c r="A5" s="59"/>
      <c r="B5" s="59"/>
    </row>
    <row r="7" spans="1:2" ht="18.75" customHeight="1">
      <c r="A7" s="57" t="s">
        <v>0</v>
      </c>
      <c r="B7" s="58" t="s">
        <v>1</v>
      </c>
    </row>
    <row r="8" spans="1:2" ht="83.25" customHeight="1">
      <c r="A8" s="57"/>
      <c r="B8" s="58"/>
    </row>
    <row r="9" spans="1:2" ht="34.5" customHeight="1">
      <c r="A9" s="6" t="s">
        <v>11</v>
      </c>
      <c r="B9" s="24">
        <f>+B10+B14</f>
        <v>33846000</v>
      </c>
    </row>
    <row r="10" spans="1:2" ht="34.5" customHeight="1">
      <c r="A10" s="6" t="s">
        <v>34</v>
      </c>
      <c r="B10" s="25">
        <f>+B11+B13</f>
        <v>33846000</v>
      </c>
    </row>
    <row r="11" spans="1:2" ht="34.5" customHeight="1">
      <c r="A11" s="7" t="s">
        <v>133</v>
      </c>
      <c r="B11" s="25">
        <f>+B12</f>
        <v>33846000</v>
      </c>
    </row>
    <row r="12" spans="1:2" ht="34.5" customHeight="1">
      <c r="A12" s="7" t="s">
        <v>134</v>
      </c>
      <c r="B12" s="28">
        <v>33846000</v>
      </c>
    </row>
    <row r="13" spans="1:2" ht="34.5" customHeight="1">
      <c r="A13" s="7" t="s">
        <v>20</v>
      </c>
      <c r="B13" s="2"/>
    </row>
    <row r="14" spans="1:2" ht="34.5" customHeight="1">
      <c r="A14" s="6" t="s">
        <v>15</v>
      </c>
      <c r="B14" s="3">
        <f>+B15+B17</f>
        <v>0</v>
      </c>
    </row>
    <row r="15" spans="1:2" ht="34.5" customHeight="1">
      <c r="A15" s="7" t="s">
        <v>55</v>
      </c>
      <c r="B15" s="2"/>
    </row>
    <row r="16" spans="1:2" ht="34.5" customHeight="1">
      <c r="A16" s="23"/>
      <c r="B16" s="25">
        <f>+B15</f>
        <v>0</v>
      </c>
    </row>
    <row r="17" spans="1:2" ht="34.5" customHeight="1">
      <c r="A17" s="8" t="s">
        <v>8</v>
      </c>
      <c r="B17" s="2">
        <f>+B18</f>
        <v>0</v>
      </c>
    </row>
    <row r="18" spans="1:2" ht="30" customHeight="1">
      <c r="A18" s="10"/>
      <c r="B18" s="12"/>
    </row>
    <row r="19" spans="1:2" ht="30" customHeight="1">
      <c r="A19" s="10"/>
      <c r="B19" s="2"/>
    </row>
    <row r="20" spans="1:2" ht="39" customHeight="1" hidden="1">
      <c r="A20" s="10"/>
      <c r="B20" s="2"/>
    </row>
    <row r="21" spans="1:2" ht="42.75" customHeight="1" hidden="1">
      <c r="A21" s="10"/>
      <c r="B21" s="2"/>
    </row>
    <row r="22" spans="1:3" ht="34.5" customHeight="1">
      <c r="A22" s="9" t="s">
        <v>38</v>
      </c>
      <c r="B22" s="26" t="s">
        <v>35</v>
      </c>
      <c r="C22" s="4"/>
    </row>
  </sheetData>
  <sheetProtection/>
  <mergeCells count="7">
    <mergeCell ref="A2:B2"/>
    <mergeCell ref="A3:B3"/>
    <mergeCell ref="A4:B4"/>
    <mergeCell ref="A5:B5"/>
    <mergeCell ref="A7:A8"/>
    <mergeCell ref="B7:B8"/>
    <mergeCell ref="A1:B1"/>
  </mergeCells>
  <printOptions/>
  <pageMargins left="0.25" right="0.25" top="0.75" bottom="0.75"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19"/>
  <sheetViews>
    <sheetView zoomScalePageLayoutView="0" workbookViewId="0" topLeftCell="A1">
      <selection activeCell="A5" sqref="A5:B5"/>
    </sheetView>
  </sheetViews>
  <sheetFormatPr defaultColWidth="9.140625" defaultRowHeight="12.75"/>
  <cols>
    <col min="1" max="1" width="58.8515625" style="1" customWidth="1"/>
    <col min="2" max="2" width="37.140625" style="1" customWidth="1"/>
    <col min="3" max="3" width="18.140625" style="1" hidden="1" customWidth="1"/>
    <col min="4" max="7" width="17.421875" style="1" hidden="1" customWidth="1"/>
    <col min="8" max="16384" width="9.140625" style="1" customWidth="1"/>
  </cols>
  <sheetData>
    <row r="1" spans="1:7" ht="18.75">
      <c r="A1" s="56" t="s">
        <v>103</v>
      </c>
      <c r="B1" s="56"/>
      <c r="C1" s="56"/>
      <c r="D1" s="56"/>
      <c r="E1" s="56"/>
      <c r="F1" s="56"/>
      <c r="G1" s="56"/>
    </row>
    <row r="2" spans="1:7" ht="18.75">
      <c r="A2" s="56" t="s">
        <v>72</v>
      </c>
      <c r="B2" s="56"/>
      <c r="C2" s="43"/>
      <c r="D2" s="43"/>
      <c r="E2" s="43"/>
      <c r="F2" s="43"/>
      <c r="G2" s="43"/>
    </row>
    <row r="3" spans="1:7" ht="18.75">
      <c r="A3" s="56" t="s">
        <v>100</v>
      </c>
      <c r="B3" s="56"/>
      <c r="C3" s="43"/>
      <c r="D3" s="43"/>
      <c r="E3" s="43"/>
      <c r="F3" s="43"/>
      <c r="G3" s="43"/>
    </row>
    <row r="4" spans="1:7" ht="18.75">
      <c r="A4" s="56" t="s">
        <v>44</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33.75" customHeight="1">
      <c r="A8" s="67"/>
      <c r="B8" s="67"/>
      <c r="C8" s="44" t="s">
        <v>76</v>
      </c>
      <c r="D8" s="68"/>
      <c r="E8" s="68"/>
      <c r="F8" s="68"/>
      <c r="G8" s="68"/>
    </row>
    <row r="9" spans="1:7" ht="34.5" customHeight="1">
      <c r="A9" s="6" t="s">
        <v>11</v>
      </c>
      <c r="B9" s="69">
        <f>+B10+B16</f>
        <v>308142000</v>
      </c>
      <c r="C9" s="70">
        <f>+C10+C16</f>
        <v>829000000</v>
      </c>
      <c r="D9" s="2"/>
      <c r="E9" s="2"/>
      <c r="F9" s="2"/>
      <c r="G9" s="2"/>
    </row>
    <row r="10" spans="1:7" ht="34.5" customHeight="1">
      <c r="A10" s="6" t="s">
        <v>22</v>
      </c>
      <c r="B10" s="90">
        <f>+B11+B12</f>
        <v>308142000</v>
      </c>
      <c r="C10" s="2"/>
      <c r="D10" s="2"/>
      <c r="E10" s="2"/>
      <c r="F10" s="2"/>
      <c r="G10" s="2"/>
    </row>
    <row r="11" spans="1:7" ht="34.5" customHeight="1">
      <c r="A11" s="7" t="s">
        <v>78</v>
      </c>
      <c r="B11" s="91"/>
      <c r="C11" s="2"/>
      <c r="D11" s="2"/>
      <c r="E11" s="2"/>
      <c r="F11" s="2"/>
      <c r="G11" s="2"/>
    </row>
    <row r="12" spans="1:7" ht="34.5" customHeight="1">
      <c r="A12" s="7" t="s">
        <v>20</v>
      </c>
      <c r="B12" s="91">
        <f>+B13</f>
        <v>308142000</v>
      </c>
      <c r="C12" s="2"/>
      <c r="D12" s="2"/>
      <c r="E12" s="2"/>
      <c r="F12" s="2"/>
      <c r="G12" s="2"/>
    </row>
    <row r="13" spans="1:7" ht="66.75" customHeight="1">
      <c r="A13" s="92" t="s">
        <v>104</v>
      </c>
      <c r="B13" s="93">
        <f>+B14+B15</f>
        <v>308142000</v>
      </c>
      <c r="C13" s="2"/>
      <c r="D13" s="2"/>
      <c r="E13" s="2"/>
      <c r="F13" s="2"/>
      <c r="G13" s="2"/>
    </row>
    <row r="14" spans="1:7" ht="23.25" customHeight="1">
      <c r="A14" s="94" t="s">
        <v>105</v>
      </c>
      <c r="B14" s="95">
        <v>164248000</v>
      </c>
      <c r="C14" s="2"/>
      <c r="D14" s="2"/>
      <c r="E14" s="2"/>
      <c r="F14" s="2"/>
      <c r="G14" s="2"/>
    </row>
    <row r="15" spans="1:7" ht="23.25" customHeight="1">
      <c r="A15" s="96" t="s">
        <v>106</v>
      </c>
      <c r="B15" s="97">
        <v>143894000</v>
      </c>
      <c r="C15" s="2"/>
      <c r="D15" s="2"/>
      <c r="E15" s="2"/>
      <c r="F15" s="2"/>
      <c r="G15" s="2"/>
    </row>
    <row r="16" spans="1:7" ht="34.5" customHeight="1">
      <c r="A16" s="6" t="s">
        <v>95</v>
      </c>
      <c r="B16" s="72">
        <f>+B17+B18</f>
        <v>0</v>
      </c>
      <c r="C16" s="3">
        <f>+C17+C18</f>
        <v>829000000</v>
      </c>
      <c r="D16" s="2"/>
      <c r="E16" s="2"/>
      <c r="F16" s="2"/>
      <c r="G16" s="2"/>
    </row>
    <row r="17" spans="1:7" ht="34.5" customHeight="1">
      <c r="A17" s="7" t="s">
        <v>7</v>
      </c>
      <c r="B17" s="73">
        <f>+C17</f>
        <v>0</v>
      </c>
      <c r="C17" s="2"/>
      <c r="D17" s="2"/>
      <c r="E17" s="2"/>
      <c r="F17" s="2"/>
      <c r="G17" s="2"/>
    </row>
    <row r="18" spans="1:7" ht="34.5" customHeight="1">
      <c r="A18" s="7" t="s">
        <v>8</v>
      </c>
      <c r="B18" s="73"/>
      <c r="C18" s="2">
        <v>829000000</v>
      </c>
      <c r="D18" s="2"/>
      <c r="E18" s="2"/>
      <c r="F18" s="2"/>
      <c r="G18" s="2"/>
    </row>
    <row r="19" spans="1:8" ht="34.5" customHeight="1">
      <c r="A19" s="9" t="s">
        <v>9</v>
      </c>
      <c r="B19" s="77" t="s">
        <v>10</v>
      </c>
      <c r="C19" s="78"/>
      <c r="D19" s="78"/>
      <c r="E19" s="78"/>
      <c r="F19" s="78"/>
      <c r="G19" s="66"/>
      <c r="H19" s="4"/>
    </row>
  </sheetData>
  <sheetProtection/>
  <mergeCells count="8">
    <mergeCell ref="A7:A8"/>
    <mergeCell ref="B7:B8"/>
    <mergeCell ref="A5:B5"/>
    <mergeCell ref="A2:B2"/>
    <mergeCell ref="A3:B3"/>
    <mergeCell ref="A4:B4"/>
    <mergeCell ref="A1:G1"/>
    <mergeCell ref="C7:F7"/>
  </mergeCells>
  <printOptions/>
  <pageMargins left="0.25" right="0.25" top="0.75" bottom="0.75"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H18"/>
  <sheetViews>
    <sheetView zoomScalePageLayoutView="0" workbookViewId="0" topLeftCell="A1">
      <selection activeCell="A5" sqref="A5:B5"/>
    </sheetView>
  </sheetViews>
  <sheetFormatPr defaultColWidth="9.140625" defaultRowHeight="12.75"/>
  <cols>
    <col min="1" max="1" width="62.7109375" style="1" customWidth="1"/>
    <col min="2" max="2" width="36.57421875" style="1" customWidth="1"/>
    <col min="3" max="3" width="18.140625" style="1" hidden="1" customWidth="1"/>
    <col min="4" max="7" width="17.421875" style="1" hidden="1" customWidth="1"/>
    <col min="8" max="16384" width="9.140625" style="1" customWidth="1"/>
  </cols>
  <sheetData>
    <row r="1" spans="1:7" ht="18.75">
      <c r="A1" s="56" t="s">
        <v>40</v>
      </c>
      <c r="B1" s="56"/>
      <c r="C1" s="56"/>
      <c r="D1" s="56"/>
      <c r="E1" s="56"/>
      <c r="F1" s="56"/>
      <c r="G1" s="56"/>
    </row>
    <row r="2" spans="1:7" ht="18.75">
      <c r="A2" s="56" t="s">
        <v>72</v>
      </c>
      <c r="B2" s="56"/>
      <c r="C2" s="43"/>
      <c r="D2" s="43"/>
      <c r="E2" s="43"/>
      <c r="F2" s="43"/>
      <c r="G2" s="43"/>
    </row>
    <row r="3" spans="1:7" ht="18.75">
      <c r="A3" s="56" t="s">
        <v>100</v>
      </c>
      <c r="B3" s="56"/>
      <c r="C3" s="43"/>
      <c r="D3" s="43"/>
      <c r="E3" s="43"/>
      <c r="F3" s="43"/>
      <c r="G3" s="43"/>
    </row>
    <row r="4" spans="1:7" ht="18.75">
      <c r="A4" s="56" t="s">
        <v>44</v>
      </c>
      <c r="B4" s="56"/>
      <c r="C4" s="43"/>
      <c r="D4" s="43"/>
      <c r="E4" s="43"/>
      <c r="F4" s="43"/>
      <c r="G4" s="43"/>
    </row>
    <row r="5" spans="1:2" ht="40.5" customHeight="1">
      <c r="A5" s="59"/>
      <c r="B5" s="59"/>
    </row>
    <row r="7" spans="1:7" ht="15.75">
      <c r="A7" s="80" t="s">
        <v>0</v>
      </c>
      <c r="B7" s="80" t="s">
        <v>1</v>
      </c>
      <c r="C7" s="64" t="s">
        <v>75</v>
      </c>
      <c r="D7" s="65"/>
      <c r="E7" s="65"/>
      <c r="F7" s="65"/>
      <c r="G7" s="66"/>
    </row>
    <row r="8" spans="1:7" ht="33" customHeight="1">
      <c r="A8" s="81"/>
      <c r="B8" s="81"/>
      <c r="C8" s="44" t="s">
        <v>76</v>
      </c>
      <c r="D8" s="68"/>
      <c r="E8" s="68"/>
      <c r="F8" s="68"/>
      <c r="G8" s="68"/>
    </row>
    <row r="9" spans="1:7" ht="34.5" customHeight="1">
      <c r="A9" s="82" t="s">
        <v>11</v>
      </c>
      <c r="B9" s="24">
        <f>+B10+B13</f>
        <v>844500000</v>
      </c>
      <c r="C9" s="70">
        <f>+C10+C13</f>
        <v>829000000</v>
      </c>
      <c r="D9" s="2"/>
      <c r="E9" s="2"/>
      <c r="F9" s="2"/>
      <c r="G9" s="2"/>
    </row>
    <row r="10" spans="1:7" ht="34.5" customHeight="1">
      <c r="A10" s="6" t="s">
        <v>22</v>
      </c>
      <c r="B10" s="83"/>
      <c r="C10" s="2"/>
      <c r="D10" s="2"/>
      <c r="E10" s="2"/>
      <c r="F10" s="2"/>
      <c r="G10" s="2"/>
    </row>
    <row r="11" spans="1:7" ht="34.5" customHeight="1">
      <c r="A11" s="7" t="s">
        <v>21</v>
      </c>
      <c r="B11" s="83"/>
      <c r="C11" s="2"/>
      <c r="D11" s="2"/>
      <c r="E11" s="2"/>
      <c r="F11" s="2"/>
      <c r="G11" s="2"/>
    </row>
    <row r="12" spans="1:7" ht="34.5" customHeight="1">
      <c r="A12" s="84" t="s">
        <v>20</v>
      </c>
      <c r="B12" s="83"/>
      <c r="C12" s="2"/>
      <c r="D12" s="2"/>
      <c r="E12" s="2"/>
      <c r="F12" s="2"/>
      <c r="G12" s="2"/>
    </row>
    <row r="13" spans="1:7" ht="34.5" customHeight="1">
      <c r="A13" s="82" t="s">
        <v>62</v>
      </c>
      <c r="B13" s="85">
        <f>+B16+B17</f>
        <v>844500000</v>
      </c>
      <c r="C13" s="3">
        <f>+C14+C15</f>
        <v>829000000</v>
      </c>
      <c r="D13" s="2"/>
      <c r="E13" s="2"/>
      <c r="F13" s="2"/>
      <c r="G13" s="2"/>
    </row>
    <row r="14" spans="1:7" ht="34.5" customHeight="1">
      <c r="A14" s="84" t="s">
        <v>7</v>
      </c>
      <c r="B14" s="86">
        <f>+C14</f>
        <v>0</v>
      </c>
      <c r="C14" s="2"/>
      <c r="D14" s="2"/>
      <c r="E14" s="2"/>
      <c r="F14" s="2"/>
      <c r="G14" s="2"/>
    </row>
    <row r="15" spans="1:7" ht="34.5" customHeight="1">
      <c r="A15" s="84" t="s">
        <v>8</v>
      </c>
      <c r="B15" s="86">
        <f>+B16+B17</f>
        <v>844500000</v>
      </c>
      <c r="C15" s="2">
        <v>829000000</v>
      </c>
      <c r="D15" s="2"/>
      <c r="E15" s="2"/>
      <c r="F15" s="2"/>
      <c r="G15" s="2"/>
    </row>
    <row r="16" spans="1:7" ht="34.5" customHeight="1">
      <c r="A16" s="87" t="s">
        <v>101</v>
      </c>
      <c r="B16" s="88">
        <v>396500000</v>
      </c>
      <c r="C16" s="74"/>
      <c r="D16" s="74"/>
      <c r="E16" s="74"/>
      <c r="F16" s="74"/>
      <c r="G16" s="75"/>
    </row>
    <row r="17" spans="1:7" ht="34.5" customHeight="1">
      <c r="A17" s="87" t="s">
        <v>102</v>
      </c>
      <c r="B17" s="88">
        <v>448000000</v>
      </c>
      <c r="C17" s="74"/>
      <c r="D17" s="74"/>
      <c r="E17" s="74"/>
      <c r="F17" s="74"/>
      <c r="G17" s="75"/>
    </row>
    <row r="18" spans="1:8" ht="34.5" customHeight="1">
      <c r="A18" s="84" t="s">
        <v>9</v>
      </c>
      <c r="B18" s="89" t="s">
        <v>10</v>
      </c>
      <c r="C18" s="78"/>
      <c r="D18" s="78"/>
      <c r="E18" s="78"/>
      <c r="F18" s="78"/>
      <c r="G18" s="66"/>
      <c r="H18" s="4"/>
    </row>
  </sheetData>
  <sheetProtection/>
  <mergeCells count="8">
    <mergeCell ref="A1:G1"/>
    <mergeCell ref="A2:B2"/>
    <mergeCell ref="A3:B3"/>
    <mergeCell ref="A4:B4"/>
    <mergeCell ref="A5:B5"/>
    <mergeCell ref="A7:A8"/>
    <mergeCell ref="B7:B8"/>
    <mergeCell ref="C7:F7"/>
  </mergeCells>
  <printOptions/>
  <pageMargins left="0.25" right="0.25" top="0.75" bottom="0.75"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22"/>
  <sheetViews>
    <sheetView zoomScalePageLayoutView="0" workbookViewId="0" topLeftCell="A1">
      <selection activeCell="A5" sqref="A5:B5"/>
    </sheetView>
  </sheetViews>
  <sheetFormatPr defaultColWidth="9.140625" defaultRowHeight="12.75"/>
  <cols>
    <col min="1" max="1" width="61.8515625" style="1" customWidth="1"/>
    <col min="2" max="2" width="38.8515625" style="1" customWidth="1"/>
    <col min="3" max="4" width="9.140625" style="1" customWidth="1"/>
    <col min="5" max="5" width="16.8515625" style="1" bestFit="1" customWidth="1"/>
    <col min="6" max="16384" width="9.140625" style="1" customWidth="1"/>
  </cols>
  <sheetData>
    <row r="1" spans="1:2" ht="18.75">
      <c r="A1" s="56" t="s">
        <v>40</v>
      </c>
      <c r="B1" s="56"/>
    </row>
    <row r="2" spans="1:2" ht="18.75">
      <c r="A2" s="56" t="s">
        <v>72</v>
      </c>
      <c r="B2" s="56"/>
    </row>
    <row r="3" spans="1:2" ht="16.5">
      <c r="A3" s="60" t="s">
        <v>43</v>
      </c>
      <c r="B3" s="60"/>
    </row>
    <row r="4" spans="1:2" ht="18.75">
      <c r="A4" s="56" t="s">
        <v>44</v>
      </c>
      <c r="B4" s="56"/>
    </row>
    <row r="5" spans="1:2" ht="40.5" customHeight="1">
      <c r="A5" s="59"/>
      <c r="B5" s="59"/>
    </row>
    <row r="7" spans="1:2" ht="18.75" customHeight="1">
      <c r="A7" s="57" t="s">
        <v>0</v>
      </c>
      <c r="B7" s="58" t="s">
        <v>1</v>
      </c>
    </row>
    <row r="8" spans="1:2" ht="83.25" customHeight="1">
      <c r="A8" s="57"/>
      <c r="B8" s="58"/>
    </row>
    <row r="9" spans="1:2" ht="34.5" customHeight="1">
      <c r="A9" s="6" t="s">
        <v>11</v>
      </c>
      <c r="B9" s="24">
        <f>+B10+B14</f>
        <v>1163430000</v>
      </c>
    </row>
    <row r="10" spans="1:2" ht="34.5" customHeight="1">
      <c r="A10" s="6" t="s">
        <v>34</v>
      </c>
      <c r="B10" s="25">
        <f>+B11+B13</f>
        <v>991710000</v>
      </c>
    </row>
    <row r="11" spans="1:5" ht="34.5" customHeight="1">
      <c r="A11" s="7" t="s">
        <v>133</v>
      </c>
      <c r="B11" s="25">
        <f>+B12</f>
        <v>991710000</v>
      </c>
      <c r="E11" s="108">
        <v>300411560</v>
      </c>
    </row>
    <row r="12" spans="1:5" ht="53.25" customHeight="1">
      <c r="A12" s="109" t="s">
        <v>140</v>
      </c>
      <c r="B12" s="28">
        <f>852710000+139000000</f>
        <v>991710000</v>
      </c>
      <c r="E12" s="110">
        <f>+B9-E11</f>
        <v>863018440</v>
      </c>
    </row>
    <row r="13" spans="1:5" ht="34.5" customHeight="1">
      <c r="A13" s="7" t="s">
        <v>20</v>
      </c>
      <c r="B13" s="2"/>
      <c r="E13" s="110">
        <f>+B11-E12</f>
        <v>128691560</v>
      </c>
    </row>
    <row r="14" spans="1:2" ht="34.5" customHeight="1">
      <c r="A14" s="6" t="s">
        <v>141</v>
      </c>
      <c r="B14" s="27">
        <f>+B15+B17</f>
        <v>171720000</v>
      </c>
    </row>
    <row r="15" spans="1:2" ht="34.5" customHeight="1">
      <c r="A15" s="7" t="s">
        <v>142</v>
      </c>
      <c r="B15" s="25">
        <f>+B16</f>
        <v>171720000</v>
      </c>
    </row>
    <row r="16" spans="1:2" ht="36.75" customHeight="1">
      <c r="A16" s="7" t="s">
        <v>134</v>
      </c>
      <c r="B16" s="28">
        <v>171720000</v>
      </c>
    </row>
    <row r="17" spans="1:2" ht="34.5" customHeight="1">
      <c r="A17" s="8" t="s">
        <v>8</v>
      </c>
      <c r="B17" s="2">
        <f>+B18</f>
        <v>0</v>
      </c>
    </row>
    <row r="18" spans="1:2" ht="30" customHeight="1">
      <c r="A18" s="10"/>
      <c r="B18" s="12"/>
    </row>
    <row r="19" spans="1:2" ht="30" customHeight="1">
      <c r="A19" s="10"/>
      <c r="B19" s="2"/>
    </row>
    <row r="20" spans="1:2" ht="39" customHeight="1" hidden="1">
      <c r="A20" s="10"/>
      <c r="B20" s="2"/>
    </row>
    <row r="21" spans="1:2" ht="42.75" customHeight="1" hidden="1">
      <c r="A21" s="10"/>
      <c r="B21" s="2"/>
    </row>
    <row r="22" spans="1:3" ht="34.5" customHeight="1">
      <c r="A22" s="9" t="s">
        <v>38</v>
      </c>
      <c r="B22" s="26" t="s">
        <v>35</v>
      </c>
      <c r="C22" s="4"/>
    </row>
  </sheetData>
  <sheetProtection/>
  <mergeCells count="7">
    <mergeCell ref="A2:B2"/>
    <mergeCell ref="A3:B3"/>
    <mergeCell ref="A4:B4"/>
    <mergeCell ref="A5:B5"/>
    <mergeCell ref="A7:A8"/>
    <mergeCell ref="B7:B8"/>
    <mergeCell ref="A1:B1"/>
  </mergeCells>
  <printOptions/>
  <pageMargins left="0.25" right="0.25" top="0.75" bottom="0.75"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H20"/>
  <sheetViews>
    <sheetView zoomScalePageLayoutView="0" workbookViewId="0" topLeftCell="A1">
      <selection activeCell="A5" sqref="A5:B5"/>
    </sheetView>
  </sheetViews>
  <sheetFormatPr defaultColWidth="9.140625" defaultRowHeight="12.75"/>
  <cols>
    <col min="1" max="1" width="57.00390625" style="1" customWidth="1"/>
    <col min="2" max="2" width="33.421875" style="1" customWidth="1"/>
    <col min="3" max="3" width="18.140625" style="1" hidden="1" customWidth="1"/>
    <col min="4" max="7" width="17.421875" style="1" hidden="1" customWidth="1"/>
    <col min="8" max="16384" width="9.140625" style="1" customWidth="1"/>
  </cols>
  <sheetData>
    <row r="1" spans="1:7" ht="18.75">
      <c r="A1" s="56" t="s">
        <v>71</v>
      </c>
      <c r="B1" s="56"/>
      <c r="C1" s="56"/>
      <c r="D1" s="56"/>
      <c r="E1" s="56"/>
      <c r="F1" s="56"/>
      <c r="G1" s="56"/>
    </row>
    <row r="2" spans="1:7" ht="18.75">
      <c r="A2" s="56" t="s">
        <v>72</v>
      </c>
      <c r="B2" s="56"/>
      <c r="C2" s="43"/>
      <c r="D2" s="43"/>
      <c r="E2" s="43"/>
      <c r="F2" s="43"/>
      <c r="G2" s="43"/>
    </row>
    <row r="3" spans="1:7" ht="19.5" customHeight="1">
      <c r="A3" s="61" t="s">
        <v>94</v>
      </c>
      <c r="B3" s="60"/>
      <c r="C3" s="43"/>
      <c r="D3" s="43"/>
      <c r="E3" s="43"/>
      <c r="F3" s="43"/>
      <c r="G3" s="43"/>
    </row>
    <row r="4" spans="1:7" ht="18.75">
      <c r="A4" s="56" t="s">
        <v>46</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24.75" customHeight="1">
      <c r="A8" s="67"/>
      <c r="B8" s="67"/>
      <c r="C8" s="44" t="s">
        <v>76</v>
      </c>
      <c r="D8" s="68"/>
      <c r="E8" s="68"/>
      <c r="F8" s="68"/>
      <c r="G8" s="68"/>
    </row>
    <row r="9" spans="1:7" ht="34.5" customHeight="1">
      <c r="A9" s="6" t="s">
        <v>11</v>
      </c>
      <c r="B9" s="69">
        <f>+B10+B13+B16</f>
        <v>327600000</v>
      </c>
      <c r="C9" s="70">
        <f>+C10+C13</f>
        <v>829000000</v>
      </c>
      <c r="D9" s="2"/>
      <c r="E9" s="2"/>
      <c r="F9" s="2"/>
      <c r="G9" s="2"/>
    </row>
    <row r="10" spans="1:7" ht="34.5" customHeight="1">
      <c r="A10" s="6" t="s">
        <v>77</v>
      </c>
      <c r="B10" s="71"/>
      <c r="C10" s="2"/>
      <c r="D10" s="2"/>
      <c r="E10" s="2"/>
      <c r="F10" s="2"/>
      <c r="G10" s="2"/>
    </row>
    <row r="11" spans="1:7" ht="34.5" customHeight="1">
      <c r="A11" s="7" t="s">
        <v>78</v>
      </c>
      <c r="B11" s="71"/>
      <c r="C11" s="2"/>
      <c r="D11" s="2"/>
      <c r="E11" s="2"/>
      <c r="F11" s="2"/>
      <c r="G11" s="2"/>
    </row>
    <row r="12" spans="1:7" ht="34.5" customHeight="1">
      <c r="A12" s="7" t="s">
        <v>79</v>
      </c>
      <c r="B12" s="71"/>
      <c r="C12" s="2"/>
      <c r="D12" s="2"/>
      <c r="E12" s="2"/>
      <c r="F12" s="2"/>
      <c r="G12" s="2"/>
    </row>
    <row r="13" spans="1:7" ht="34.5" customHeight="1">
      <c r="A13" s="6" t="s">
        <v>95</v>
      </c>
      <c r="B13" s="72"/>
      <c r="C13" s="3">
        <f>+C14+C15</f>
        <v>829000000</v>
      </c>
      <c r="D13" s="2"/>
      <c r="E13" s="2"/>
      <c r="F13" s="2"/>
      <c r="G13" s="2"/>
    </row>
    <row r="14" spans="1:7" ht="34.5" customHeight="1">
      <c r="A14" s="7" t="s">
        <v>7</v>
      </c>
      <c r="B14" s="73"/>
      <c r="C14" s="2"/>
      <c r="D14" s="2"/>
      <c r="E14" s="2"/>
      <c r="F14" s="2"/>
      <c r="G14" s="2"/>
    </row>
    <row r="15" spans="1:7" ht="32.25" customHeight="1">
      <c r="A15" s="8" t="s">
        <v>8</v>
      </c>
      <c r="B15" s="73"/>
      <c r="C15" s="2">
        <v>829000000</v>
      </c>
      <c r="D15" s="2"/>
      <c r="E15" s="2"/>
      <c r="F15" s="2"/>
      <c r="G15" s="2"/>
    </row>
    <row r="16" spans="1:7" ht="32.25" customHeight="1">
      <c r="A16" s="79" t="s">
        <v>96</v>
      </c>
      <c r="B16" s="72">
        <f>+B17+B18</f>
        <v>327600000</v>
      </c>
      <c r="C16" s="74"/>
      <c r="D16" s="74"/>
      <c r="E16" s="74"/>
      <c r="F16" s="74"/>
      <c r="G16" s="75"/>
    </row>
    <row r="17" spans="1:7" ht="34.5" customHeight="1">
      <c r="A17" s="7" t="s">
        <v>97</v>
      </c>
      <c r="B17" s="73">
        <f>+C17</f>
        <v>0</v>
      </c>
      <c r="C17" s="2"/>
      <c r="D17" s="2"/>
      <c r="E17" s="2"/>
      <c r="F17" s="2"/>
      <c r="G17" s="2"/>
    </row>
    <row r="18" spans="1:7" ht="32.25" customHeight="1">
      <c r="A18" s="8" t="s">
        <v>98</v>
      </c>
      <c r="B18" s="73">
        <f>+B19</f>
        <v>327600000</v>
      </c>
      <c r="C18" s="2">
        <v>829000000</v>
      </c>
      <c r="D18" s="2"/>
      <c r="E18" s="2"/>
      <c r="F18" s="2"/>
      <c r="G18" s="2"/>
    </row>
    <row r="19" spans="1:7" ht="42" customHeight="1">
      <c r="A19" s="10" t="s">
        <v>99</v>
      </c>
      <c r="B19" s="76">
        <v>327600000</v>
      </c>
      <c r="C19" s="74"/>
      <c r="D19" s="74"/>
      <c r="E19" s="74"/>
      <c r="F19" s="74"/>
      <c r="G19" s="75"/>
    </row>
    <row r="20" spans="1:8" ht="30" customHeight="1">
      <c r="A20" s="9" t="s">
        <v>9</v>
      </c>
      <c r="B20" s="77"/>
      <c r="C20" s="78"/>
      <c r="D20" s="78"/>
      <c r="E20" s="78"/>
      <c r="F20" s="78"/>
      <c r="G20" s="66"/>
      <c r="H20" s="4"/>
    </row>
  </sheetData>
  <sheetProtection/>
  <mergeCells count="8">
    <mergeCell ref="A7:A8"/>
    <mergeCell ref="B7:B8"/>
    <mergeCell ref="A5:B5"/>
    <mergeCell ref="A2:B2"/>
    <mergeCell ref="A3:B3"/>
    <mergeCell ref="A4:B4"/>
    <mergeCell ref="A1:G1"/>
    <mergeCell ref="C7:F7"/>
  </mergeCells>
  <printOptions/>
  <pageMargins left="0.25" right="0.25" top="0.75" bottom="0.75"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H18"/>
  <sheetViews>
    <sheetView zoomScalePageLayoutView="0" workbookViewId="0" topLeftCell="A1">
      <selection activeCell="A5" sqref="A5:B5"/>
    </sheetView>
  </sheetViews>
  <sheetFormatPr defaultColWidth="9.140625" defaultRowHeight="12.75"/>
  <cols>
    <col min="1" max="1" width="58.8515625" style="1" customWidth="1"/>
    <col min="2" max="2" width="37.140625" style="1" customWidth="1"/>
    <col min="3" max="3" width="18.140625" style="1" hidden="1" customWidth="1"/>
    <col min="4" max="7" width="17.421875" style="1" hidden="1" customWidth="1"/>
    <col min="8" max="16384" width="9.140625" style="1" customWidth="1"/>
  </cols>
  <sheetData>
    <row r="1" spans="1:7" ht="18.75">
      <c r="A1" s="56" t="s">
        <v>103</v>
      </c>
      <c r="B1" s="56"/>
      <c r="C1" s="56"/>
      <c r="D1" s="56"/>
      <c r="E1" s="56"/>
      <c r="F1" s="56"/>
      <c r="G1" s="56"/>
    </row>
    <row r="2" spans="1:7" ht="18.75">
      <c r="A2" s="56" t="s">
        <v>72</v>
      </c>
      <c r="B2" s="56"/>
      <c r="C2" s="43"/>
      <c r="D2" s="43"/>
      <c r="E2" s="43"/>
      <c r="F2" s="43"/>
      <c r="G2" s="43"/>
    </row>
    <row r="3" spans="1:7" ht="16.5">
      <c r="A3" s="60" t="s">
        <v>45</v>
      </c>
      <c r="B3" s="60"/>
      <c r="C3" s="43"/>
      <c r="D3" s="43"/>
      <c r="E3" s="43"/>
      <c r="F3" s="43"/>
      <c r="G3" s="43"/>
    </row>
    <row r="4" spans="1:7" ht="18.75">
      <c r="A4" s="56" t="s">
        <v>46</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33.75" customHeight="1">
      <c r="A8" s="67"/>
      <c r="B8" s="67"/>
      <c r="C8" s="44" t="s">
        <v>76</v>
      </c>
      <c r="D8" s="68"/>
      <c r="E8" s="68"/>
      <c r="F8" s="68"/>
      <c r="G8" s="68"/>
    </row>
    <row r="9" spans="1:7" ht="34.5" customHeight="1">
      <c r="A9" s="6" t="s">
        <v>11</v>
      </c>
      <c r="B9" s="69">
        <f>+B10+B15</f>
        <v>7540000</v>
      </c>
      <c r="C9" s="70">
        <f>+C10+C15</f>
        <v>829000000</v>
      </c>
      <c r="D9" s="2"/>
      <c r="E9" s="2"/>
      <c r="F9" s="2"/>
      <c r="G9" s="2"/>
    </row>
    <row r="10" spans="1:7" ht="34.5" customHeight="1">
      <c r="A10" s="6" t="s">
        <v>22</v>
      </c>
      <c r="B10" s="90">
        <f>+B11+B12</f>
        <v>7540000</v>
      </c>
      <c r="C10" s="2"/>
      <c r="D10" s="2"/>
      <c r="E10" s="2"/>
      <c r="F10" s="2"/>
      <c r="G10" s="2"/>
    </row>
    <row r="11" spans="1:7" ht="34.5" customHeight="1">
      <c r="A11" s="7" t="s">
        <v>21</v>
      </c>
      <c r="B11" s="91"/>
      <c r="C11" s="2"/>
      <c r="D11" s="2"/>
      <c r="E11" s="2"/>
      <c r="F11" s="2"/>
      <c r="G11" s="2"/>
    </row>
    <row r="12" spans="1:7" ht="34.5" customHeight="1">
      <c r="A12" s="7" t="s">
        <v>59</v>
      </c>
      <c r="B12" s="91">
        <f>+B13</f>
        <v>7540000</v>
      </c>
      <c r="C12" s="2"/>
      <c r="D12" s="2"/>
      <c r="E12" s="2"/>
      <c r="F12" s="2"/>
      <c r="G12" s="2"/>
    </row>
    <row r="13" spans="1:7" ht="34.5" customHeight="1">
      <c r="A13" s="98" t="s">
        <v>107</v>
      </c>
      <c r="B13" s="99">
        <f>SUM(B14:B14)</f>
        <v>7540000</v>
      </c>
      <c r="C13" s="74"/>
      <c r="D13" s="74"/>
      <c r="E13" s="74"/>
      <c r="F13" s="74"/>
      <c r="G13" s="75"/>
    </row>
    <row r="14" spans="1:7" ht="53.25" customHeight="1">
      <c r="A14" s="100" t="s">
        <v>113</v>
      </c>
      <c r="B14" s="99">
        <v>7540000</v>
      </c>
      <c r="C14" s="74"/>
      <c r="D14" s="74"/>
      <c r="E14" s="74"/>
      <c r="F14" s="74"/>
      <c r="G14" s="75"/>
    </row>
    <row r="15" spans="1:7" ht="34.5" customHeight="1">
      <c r="A15" s="6" t="s">
        <v>111</v>
      </c>
      <c r="B15" s="72">
        <f>+B16+B17</f>
        <v>0</v>
      </c>
      <c r="C15" s="3">
        <f>+C16+C17</f>
        <v>829000000</v>
      </c>
      <c r="D15" s="2"/>
      <c r="E15" s="2"/>
      <c r="F15" s="2"/>
      <c r="G15" s="2"/>
    </row>
    <row r="16" spans="1:7" ht="34.5" customHeight="1">
      <c r="A16" s="7" t="s">
        <v>7</v>
      </c>
      <c r="B16" s="73">
        <f>+C16</f>
        <v>0</v>
      </c>
      <c r="C16" s="2"/>
      <c r="D16" s="2"/>
      <c r="E16" s="2"/>
      <c r="F16" s="2"/>
      <c r="G16" s="2"/>
    </row>
    <row r="17" spans="1:7" ht="34.5" customHeight="1">
      <c r="A17" s="7" t="s">
        <v>8</v>
      </c>
      <c r="B17" s="73"/>
      <c r="C17" s="2">
        <v>829000000</v>
      </c>
      <c r="D17" s="2"/>
      <c r="E17" s="2"/>
      <c r="F17" s="2"/>
      <c r="G17" s="2"/>
    </row>
    <row r="18" spans="1:8" ht="34.5" customHeight="1">
      <c r="A18" s="9" t="s">
        <v>9</v>
      </c>
      <c r="B18" s="77" t="s">
        <v>10</v>
      </c>
      <c r="C18" s="78"/>
      <c r="D18" s="78"/>
      <c r="E18" s="78"/>
      <c r="F18" s="78"/>
      <c r="G18" s="66"/>
      <c r="H18" s="4"/>
    </row>
  </sheetData>
  <sheetProtection/>
  <mergeCells count="8">
    <mergeCell ref="A1:G1"/>
    <mergeCell ref="A2:B2"/>
    <mergeCell ref="A3:B3"/>
    <mergeCell ref="A4:B4"/>
    <mergeCell ref="A5:B5"/>
    <mergeCell ref="A7:A8"/>
    <mergeCell ref="B7:B8"/>
    <mergeCell ref="C7:F7"/>
  </mergeCells>
  <printOptions/>
  <pageMargins left="0.25" right="0.25" top="0.75" bottom="0.75"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C22"/>
  <sheetViews>
    <sheetView zoomScalePageLayoutView="0" workbookViewId="0" topLeftCell="A1">
      <selection activeCell="A5" sqref="A5:B5"/>
    </sheetView>
  </sheetViews>
  <sheetFormatPr defaultColWidth="9.140625" defaultRowHeight="12.75"/>
  <cols>
    <col min="1" max="1" width="61.8515625" style="1" customWidth="1"/>
    <col min="2" max="2" width="38.8515625" style="1" customWidth="1"/>
    <col min="3" max="16384" width="9.140625" style="1" customWidth="1"/>
  </cols>
  <sheetData>
    <row r="1" spans="1:2" ht="18.75">
      <c r="A1" s="56" t="s">
        <v>40</v>
      </c>
      <c r="B1" s="56"/>
    </row>
    <row r="2" spans="1:2" ht="18.75">
      <c r="A2" s="56" t="s">
        <v>72</v>
      </c>
      <c r="B2" s="56"/>
    </row>
    <row r="3" spans="1:2" ht="16.5">
      <c r="A3" s="60" t="s">
        <v>45</v>
      </c>
      <c r="B3" s="60"/>
    </row>
    <row r="4" spans="1:2" ht="18.75">
      <c r="A4" s="56" t="s">
        <v>46</v>
      </c>
      <c r="B4" s="56"/>
    </row>
    <row r="5" spans="1:2" ht="40.5" customHeight="1">
      <c r="A5" s="59"/>
      <c r="B5" s="59"/>
    </row>
    <row r="7" spans="1:2" ht="18.75" customHeight="1">
      <c r="A7" s="57" t="s">
        <v>0</v>
      </c>
      <c r="B7" s="58" t="s">
        <v>1</v>
      </c>
    </row>
    <row r="8" spans="1:2" ht="83.25" customHeight="1">
      <c r="A8" s="57"/>
      <c r="B8" s="58"/>
    </row>
    <row r="9" spans="1:2" ht="34.5" customHeight="1">
      <c r="A9" s="6" t="s">
        <v>11</v>
      </c>
      <c r="B9" s="24">
        <f>+B10+B14</f>
        <v>26470000</v>
      </c>
    </row>
    <row r="10" spans="1:2" ht="34.5" customHeight="1">
      <c r="A10" s="6" t="s">
        <v>34</v>
      </c>
      <c r="B10" s="25">
        <f>+B11+B13</f>
        <v>26470000</v>
      </c>
    </row>
    <row r="11" spans="1:2" ht="34.5" customHeight="1">
      <c r="A11" s="7" t="s">
        <v>133</v>
      </c>
      <c r="B11" s="25">
        <f>+B12</f>
        <v>26470000</v>
      </c>
    </row>
    <row r="12" spans="1:2" ht="36.75" customHeight="1">
      <c r="A12" s="7" t="s">
        <v>134</v>
      </c>
      <c r="B12" s="28">
        <v>26470000</v>
      </c>
    </row>
    <row r="13" spans="1:2" ht="34.5" customHeight="1">
      <c r="A13" s="7" t="s">
        <v>20</v>
      </c>
      <c r="B13" s="2"/>
    </row>
    <row r="14" spans="1:2" ht="34.5" customHeight="1">
      <c r="A14" s="6" t="s">
        <v>143</v>
      </c>
      <c r="B14" s="3">
        <f>+B15+B17</f>
        <v>0</v>
      </c>
    </row>
    <row r="15" spans="1:2" ht="34.5" customHeight="1">
      <c r="A15" s="7" t="s">
        <v>144</v>
      </c>
      <c r="B15" s="2"/>
    </row>
    <row r="16" spans="1:2" ht="34.5" customHeight="1">
      <c r="A16" s="23"/>
      <c r="B16" s="25">
        <f>+B15</f>
        <v>0</v>
      </c>
    </row>
    <row r="17" spans="1:2" ht="34.5" customHeight="1">
      <c r="A17" s="8" t="s">
        <v>8</v>
      </c>
      <c r="B17" s="2">
        <f>+B18</f>
        <v>0</v>
      </c>
    </row>
    <row r="18" spans="1:2" ht="30" customHeight="1">
      <c r="A18" s="10"/>
      <c r="B18" s="12"/>
    </row>
    <row r="19" spans="1:2" ht="30" customHeight="1">
      <c r="A19" s="10"/>
      <c r="B19" s="2"/>
    </row>
    <row r="20" spans="1:2" ht="39" customHeight="1" hidden="1">
      <c r="A20" s="10"/>
      <c r="B20" s="2"/>
    </row>
    <row r="21" spans="1:2" ht="42.75" customHeight="1" hidden="1">
      <c r="A21" s="10"/>
      <c r="B21" s="2"/>
    </row>
    <row r="22" spans="1:3" ht="34.5" customHeight="1">
      <c r="A22" s="9" t="s">
        <v>38</v>
      </c>
      <c r="B22" s="26" t="s">
        <v>35</v>
      </c>
      <c r="C22" s="4"/>
    </row>
  </sheetData>
  <sheetProtection/>
  <mergeCells count="7">
    <mergeCell ref="A2:B2"/>
    <mergeCell ref="A3:B3"/>
    <mergeCell ref="A4:B4"/>
    <mergeCell ref="A5:B5"/>
    <mergeCell ref="A7:A8"/>
    <mergeCell ref="B7:B8"/>
    <mergeCell ref="A1:B1"/>
  </mergeCells>
  <printOptions/>
  <pageMargins left="0.25" right="0.25" top="0.75" bottom="0.75"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17"/>
  <sheetViews>
    <sheetView zoomScalePageLayoutView="0" workbookViewId="0" topLeftCell="A1">
      <selection activeCell="A5" sqref="A5:B5"/>
    </sheetView>
  </sheetViews>
  <sheetFormatPr defaultColWidth="9.140625" defaultRowHeight="12.75"/>
  <cols>
    <col min="1" max="1" width="58.8515625" style="1" customWidth="1"/>
    <col min="2" max="2" width="37.140625" style="1" customWidth="1"/>
    <col min="3" max="3" width="18.140625" style="1" hidden="1" customWidth="1"/>
    <col min="4" max="7" width="17.421875" style="1" hidden="1" customWidth="1"/>
    <col min="8" max="16384" width="9.140625" style="1" customWidth="1"/>
  </cols>
  <sheetData>
    <row r="1" spans="1:7" ht="18.75">
      <c r="A1" s="56" t="s">
        <v>103</v>
      </c>
      <c r="B1" s="56"/>
      <c r="C1" s="56"/>
      <c r="D1" s="56"/>
      <c r="E1" s="56"/>
      <c r="F1" s="56"/>
      <c r="G1" s="56"/>
    </row>
    <row r="2" spans="1:7" ht="18.75">
      <c r="A2" s="56" t="s">
        <v>72</v>
      </c>
      <c r="B2" s="56"/>
      <c r="C2" s="43"/>
      <c r="D2" s="43"/>
      <c r="E2" s="43"/>
      <c r="F2" s="43"/>
      <c r="G2" s="43"/>
    </row>
    <row r="3" spans="1:7" ht="16.5">
      <c r="A3" s="60" t="s">
        <v>47</v>
      </c>
      <c r="B3" s="60"/>
      <c r="C3" s="43"/>
      <c r="D3" s="43"/>
      <c r="E3" s="43"/>
      <c r="F3" s="43"/>
      <c r="G3" s="43"/>
    </row>
    <row r="4" spans="1:7" ht="18.75">
      <c r="A4" s="56" t="s">
        <v>48</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33.75" customHeight="1">
      <c r="A8" s="67"/>
      <c r="B8" s="67"/>
      <c r="C8" s="44" t="s">
        <v>76</v>
      </c>
      <c r="D8" s="68"/>
      <c r="E8" s="68"/>
      <c r="F8" s="68"/>
      <c r="G8" s="68"/>
    </row>
    <row r="9" spans="1:7" ht="34.5" customHeight="1">
      <c r="A9" s="6" t="s">
        <v>11</v>
      </c>
      <c r="B9" s="69">
        <f>+B10+B13</f>
        <v>144511000</v>
      </c>
      <c r="C9" s="70">
        <f>+C10+C13</f>
        <v>829000000</v>
      </c>
      <c r="D9" s="2"/>
      <c r="E9" s="2"/>
      <c r="F9" s="2"/>
      <c r="G9" s="2"/>
    </row>
    <row r="10" spans="1:7" ht="34.5" customHeight="1">
      <c r="A10" s="6" t="s">
        <v>22</v>
      </c>
      <c r="B10" s="90">
        <f>+B11</f>
        <v>0</v>
      </c>
      <c r="C10" s="2"/>
      <c r="D10" s="2"/>
      <c r="E10" s="2"/>
      <c r="F10" s="2"/>
      <c r="G10" s="2"/>
    </row>
    <row r="11" spans="1:7" ht="34.5" customHeight="1">
      <c r="A11" s="7" t="s">
        <v>21</v>
      </c>
      <c r="B11" s="91"/>
      <c r="C11" s="2"/>
      <c r="D11" s="2"/>
      <c r="E11" s="2"/>
      <c r="F11" s="2"/>
      <c r="G11" s="2"/>
    </row>
    <row r="12" spans="1:7" ht="34.5" customHeight="1">
      <c r="A12" s="7" t="s">
        <v>79</v>
      </c>
      <c r="B12" s="91"/>
      <c r="C12" s="2"/>
      <c r="D12" s="2"/>
      <c r="E12" s="2"/>
      <c r="F12" s="2"/>
      <c r="G12" s="2"/>
    </row>
    <row r="13" spans="1:7" ht="34.5" customHeight="1">
      <c r="A13" s="6" t="s">
        <v>15</v>
      </c>
      <c r="B13" s="72">
        <f>+B14+B15</f>
        <v>144511000</v>
      </c>
      <c r="C13" s="3">
        <f>+C14+C15</f>
        <v>829000000</v>
      </c>
      <c r="D13" s="2"/>
      <c r="E13" s="2"/>
      <c r="F13" s="2"/>
      <c r="G13" s="2"/>
    </row>
    <row r="14" spans="1:7" ht="34.5" customHeight="1">
      <c r="A14" s="7" t="s">
        <v>67</v>
      </c>
      <c r="B14" s="73">
        <v>0</v>
      </c>
      <c r="C14" s="2"/>
      <c r="D14" s="2"/>
      <c r="E14" s="2"/>
      <c r="F14" s="2"/>
      <c r="G14" s="2"/>
    </row>
    <row r="15" spans="1:7" ht="34.5" customHeight="1">
      <c r="A15" s="7" t="s">
        <v>114</v>
      </c>
      <c r="B15" s="73">
        <f>+B16</f>
        <v>144511000</v>
      </c>
      <c r="C15" s="2">
        <v>829000000</v>
      </c>
      <c r="D15" s="2"/>
      <c r="E15" s="2"/>
      <c r="F15" s="2"/>
      <c r="G15" s="2"/>
    </row>
    <row r="16" spans="1:7" ht="66" customHeight="1">
      <c r="A16" s="92" t="s">
        <v>115</v>
      </c>
      <c r="B16" s="101">
        <v>144511000</v>
      </c>
      <c r="C16" s="2"/>
      <c r="D16" s="2"/>
      <c r="E16" s="2"/>
      <c r="F16" s="2"/>
      <c r="G16" s="2"/>
    </row>
    <row r="17" spans="1:8" ht="34.5" customHeight="1">
      <c r="A17" s="9" t="s">
        <v>9</v>
      </c>
      <c r="B17" s="77" t="s">
        <v>10</v>
      </c>
      <c r="C17" s="78"/>
      <c r="D17" s="78"/>
      <c r="E17" s="78"/>
      <c r="F17" s="78"/>
      <c r="G17" s="66"/>
      <c r="H17" s="4"/>
    </row>
  </sheetData>
  <sheetProtection/>
  <mergeCells count="8">
    <mergeCell ref="A7:A8"/>
    <mergeCell ref="B7:B8"/>
    <mergeCell ref="A5:B5"/>
    <mergeCell ref="A2:B2"/>
    <mergeCell ref="A3:B3"/>
    <mergeCell ref="A4:B4"/>
    <mergeCell ref="A1:G1"/>
    <mergeCell ref="C7:F7"/>
  </mergeCells>
  <printOptions/>
  <pageMargins left="0.25" right="0.25" top="0.75" bottom="0.75"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C22"/>
  <sheetViews>
    <sheetView zoomScalePageLayoutView="0" workbookViewId="0" topLeftCell="A1">
      <selection activeCell="A5" sqref="A5:B5"/>
    </sheetView>
  </sheetViews>
  <sheetFormatPr defaultColWidth="9.140625" defaultRowHeight="12.75"/>
  <cols>
    <col min="1" max="1" width="61.8515625" style="1" customWidth="1"/>
    <col min="2" max="2" width="38.8515625" style="1" customWidth="1"/>
    <col min="3" max="16384" width="9.140625" style="1" customWidth="1"/>
  </cols>
  <sheetData>
    <row r="1" spans="1:2" ht="18.75">
      <c r="A1" s="56" t="s">
        <v>40</v>
      </c>
      <c r="B1" s="56"/>
    </row>
    <row r="2" spans="1:2" ht="18.75">
      <c r="A2" s="56" t="s">
        <v>72</v>
      </c>
      <c r="B2" s="56"/>
    </row>
    <row r="3" spans="1:2" ht="16.5">
      <c r="A3" s="60" t="s">
        <v>47</v>
      </c>
      <c r="B3" s="60"/>
    </row>
    <row r="4" spans="1:2" ht="18.75">
      <c r="A4" s="56" t="s">
        <v>48</v>
      </c>
      <c r="B4" s="56"/>
    </row>
    <row r="5" spans="1:2" ht="40.5" customHeight="1">
      <c r="A5" s="59"/>
      <c r="B5" s="59"/>
    </row>
    <row r="7" spans="1:2" ht="18.75" customHeight="1">
      <c r="A7" s="57" t="s">
        <v>0</v>
      </c>
      <c r="B7" s="58" t="s">
        <v>1</v>
      </c>
    </row>
    <row r="8" spans="1:2" ht="83.25" customHeight="1">
      <c r="A8" s="57"/>
      <c r="B8" s="58"/>
    </row>
    <row r="9" spans="1:2" ht="34.5" customHeight="1">
      <c r="A9" s="6" t="s">
        <v>11</v>
      </c>
      <c r="B9" s="24">
        <f>+B10+B14</f>
        <v>56000000</v>
      </c>
    </row>
    <row r="10" spans="1:2" ht="34.5" customHeight="1">
      <c r="A10" s="6" t="s">
        <v>34</v>
      </c>
      <c r="B10" s="25">
        <f>+B11+B13</f>
        <v>0</v>
      </c>
    </row>
    <row r="11" spans="1:2" ht="34.5" customHeight="1">
      <c r="A11" s="7" t="s">
        <v>21</v>
      </c>
      <c r="B11" s="25"/>
    </row>
    <row r="12" spans="1:2" ht="34.5" customHeight="1">
      <c r="A12" s="23" t="s">
        <v>145</v>
      </c>
      <c r="B12" s="25">
        <f>+B11</f>
        <v>0</v>
      </c>
    </row>
    <row r="13" spans="1:2" ht="34.5" customHeight="1">
      <c r="A13" s="7" t="s">
        <v>20</v>
      </c>
      <c r="B13" s="2"/>
    </row>
    <row r="14" spans="1:2" ht="34.5" customHeight="1">
      <c r="A14" s="6" t="s">
        <v>135</v>
      </c>
      <c r="B14" s="27">
        <f>+B15+B17</f>
        <v>56000000</v>
      </c>
    </row>
    <row r="15" spans="1:2" ht="34.5" customHeight="1">
      <c r="A15" s="7" t="s">
        <v>136</v>
      </c>
      <c r="B15" s="25">
        <f>+B16</f>
        <v>56000000</v>
      </c>
    </row>
    <row r="16" spans="1:2" ht="38.25" customHeight="1">
      <c r="A16" s="7" t="s">
        <v>134</v>
      </c>
      <c r="B16" s="28">
        <v>56000000</v>
      </c>
    </row>
    <row r="17" spans="1:2" ht="34.5" customHeight="1">
      <c r="A17" s="8" t="s">
        <v>8</v>
      </c>
      <c r="B17" s="2">
        <f>+B18</f>
        <v>0</v>
      </c>
    </row>
    <row r="18" spans="1:2" ht="30" customHeight="1">
      <c r="A18" s="10"/>
      <c r="B18" s="12"/>
    </row>
    <row r="19" spans="1:2" ht="30" customHeight="1">
      <c r="A19" s="10"/>
      <c r="B19" s="2"/>
    </row>
    <row r="20" spans="1:2" ht="39" customHeight="1" hidden="1">
      <c r="A20" s="10"/>
      <c r="B20" s="2"/>
    </row>
    <row r="21" spans="1:2" ht="42.75" customHeight="1" hidden="1">
      <c r="A21" s="10"/>
      <c r="B21" s="2"/>
    </row>
    <row r="22" spans="1:3" ht="34.5" customHeight="1">
      <c r="A22" s="9" t="s">
        <v>38</v>
      </c>
      <c r="B22" s="26" t="s">
        <v>35</v>
      </c>
      <c r="C22" s="4"/>
    </row>
  </sheetData>
  <sheetProtection/>
  <mergeCells count="7">
    <mergeCell ref="A2:B2"/>
    <mergeCell ref="A3:B3"/>
    <mergeCell ref="A4:B4"/>
    <mergeCell ref="A5:B5"/>
    <mergeCell ref="A7:A8"/>
    <mergeCell ref="B7:B8"/>
    <mergeCell ref="A1:B1"/>
  </mergeCells>
  <printOptions/>
  <pageMargins left="0.25" right="0.25" top="0.75" bottom="0.7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7"/>
  <sheetViews>
    <sheetView zoomScalePageLayoutView="0" workbookViewId="0" topLeftCell="A1">
      <selection activeCell="A5" sqref="A5:B5"/>
    </sheetView>
  </sheetViews>
  <sheetFormatPr defaultColWidth="9.140625" defaultRowHeight="12.75"/>
  <cols>
    <col min="1" max="1" width="57.00390625" style="1" customWidth="1"/>
    <col min="2" max="2" width="33.421875" style="1" customWidth="1"/>
    <col min="3" max="3" width="18.140625" style="1" hidden="1" customWidth="1"/>
    <col min="4" max="7" width="17.421875" style="1" hidden="1" customWidth="1"/>
    <col min="8" max="16384" width="9.140625" style="1" customWidth="1"/>
  </cols>
  <sheetData>
    <row r="1" spans="1:7" ht="18.75">
      <c r="A1" s="56" t="s">
        <v>71</v>
      </c>
      <c r="B1" s="56"/>
      <c r="C1" s="56"/>
      <c r="D1" s="56"/>
      <c r="E1" s="56"/>
      <c r="F1" s="56"/>
      <c r="G1" s="56"/>
    </row>
    <row r="2" spans="1:7" ht="18.75">
      <c r="A2" s="56" t="s">
        <v>72</v>
      </c>
      <c r="B2" s="56"/>
      <c r="C2" s="43"/>
      <c r="D2" s="43"/>
      <c r="E2" s="43"/>
      <c r="F2" s="43"/>
      <c r="G2" s="43"/>
    </row>
    <row r="3" spans="1:7" ht="16.5">
      <c r="A3" s="60" t="s">
        <v>33</v>
      </c>
      <c r="B3" s="60"/>
      <c r="C3" s="43"/>
      <c r="D3" s="43"/>
      <c r="E3" s="43"/>
      <c r="F3" s="43"/>
      <c r="G3" s="43"/>
    </row>
    <row r="4" spans="1:7" ht="18.75">
      <c r="A4" s="56" t="s">
        <v>19</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83.25" customHeight="1">
      <c r="A8" s="67"/>
      <c r="B8" s="67"/>
      <c r="C8" s="44" t="s">
        <v>76</v>
      </c>
      <c r="D8" s="68"/>
      <c r="E8" s="68"/>
      <c r="F8" s="68"/>
      <c r="G8" s="68"/>
    </row>
    <row r="9" spans="1:7" ht="34.5" customHeight="1">
      <c r="A9" s="6" t="s">
        <v>11</v>
      </c>
      <c r="B9" s="69">
        <f>+B10+B13</f>
        <v>28900000</v>
      </c>
      <c r="C9" s="70">
        <f>+C10+C13</f>
        <v>829000000</v>
      </c>
      <c r="D9" s="2"/>
      <c r="E9" s="2"/>
      <c r="F9" s="2"/>
      <c r="G9" s="2"/>
    </row>
    <row r="10" spans="1:7" ht="34.5" customHeight="1">
      <c r="A10" s="6" t="s">
        <v>77</v>
      </c>
      <c r="B10" s="71"/>
      <c r="C10" s="2"/>
      <c r="D10" s="2"/>
      <c r="E10" s="2"/>
      <c r="F10" s="2"/>
      <c r="G10" s="2"/>
    </row>
    <row r="11" spans="1:7" ht="34.5" customHeight="1">
      <c r="A11" s="7" t="s">
        <v>78</v>
      </c>
      <c r="B11" s="71"/>
      <c r="C11" s="2"/>
      <c r="D11" s="2"/>
      <c r="E11" s="2"/>
      <c r="F11" s="2"/>
      <c r="G11" s="2"/>
    </row>
    <row r="12" spans="1:7" ht="34.5" customHeight="1">
      <c r="A12" s="7" t="s">
        <v>79</v>
      </c>
      <c r="B12" s="71"/>
      <c r="C12" s="2"/>
      <c r="D12" s="2"/>
      <c r="E12" s="2"/>
      <c r="F12" s="2"/>
      <c r="G12" s="2"/>
    </row>
    <row r="13" spans="1:7" ht="34.5" customHeight="1">
      <c r="A13" s="6" t="s">
        <v>63</v>
      </c>
      <c r="B13" s="72">
        <f>+B14+B15</f>
        <v>28900000</v>
      </c>
      <c r="C13" s="3">
        <f>+C14+C15</f>
        <v>829000000</v>
      </c>
      <c r="D13" s="2"/>
      <c r="E13" s="2"/>
      <c r="F13" s="2"/>
      <c r="G13" s="2"/>
    </row>
    <row r="14" spans="1:7" ht="34.5" customHeight="1">
      <c r="A14" s="7" t="s">
        <v>7</v>
      </c>
      <c r="B14" s="73">
        <f>+C14</f>
        <v>0</v>
      </c>
      <c r="C14" s="2"/>
      <c r="D14" s="2"/>
      <c r="E14" s="2"/>
      <c r="F14" s="2"/>
      <c r="G14" s="2"/>
    </row>
    <row r="15" spans="1:7" ht="34.5" customHeight="1">
      <c r="A15" s="8" t="s">
        <v>8</v>
      </c>
      <c r="B15" s="73">
        <f>+B16</f>
        <v>28900000</v>
      </c>
      <c r="C15" s="2">
        <v>829000000</v>
      </c>
      <c r="D15" s="2"/>
      <c r="E15" s="2"/>
      <c r="F15" s="2"/>
      <c r="G15" s="2"/>
    </row>
    <row r="16" spans="1:7" ht="53.25" customHeight="1">
      <c r="A16" s="23" t="s">
        <v>119</v>
      </c>
      <c r="B16" s="76">
        <v>28900000</v>
      </c>
      <c r="C16" s="74"/>
      <c r="D16" s="74"/>
      <c r="E16" s="74"/>
      <c r="F16" s="74"/>
      <c r="G16" s="75"/>
    </row>
    <row r="17" spans="1:8" ht="34.5" customHeight="1">
      <c r="A17" s="9" t="s">
        <v>9</v>
      </c>
      <c r="B17" s="77"/>
      <c r="C17" s="78"/>
      <c r="D17" s="78"/>
      <c r="E17" s="78"/>
      <c r="F17" s="78"/>
      <c r="G17" s="66"/>
      <c r="H17" s="4"/>
    </row>
  </sheetData>
  <sheetProtection/>
  <mergeCells count="8">
    <mergeCell ref="A2:B2"/>
    <mergeCell ref="A3:B3"/>
    <mergeCell ref="A4:B4"/>
    <mergeCell ref="A5:B5"/>
    <mergeCell ref="A7:A8"/>
    <mergeCell ref="B7:B8"/>
    <mergeCell ref="A1:G1"/>
    <mergeCell ref="C7:F7"/>
  </mergeCells>
  <printOptions/>
  <pageMargins left="0.25" right="0.25" top="0.75" bottom="0.75"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H17"/>
  <sheetViews>
    <sheetView zoomScalePageLayoutView="0" workbookViewId="0" topLeftCell="A1">
      <selection activeCell="A5" sqref="A5:B5"/>
    </sheetView>
  </sheetViews>
  <sheetFormatPr defaultColWidth="9.140625" defaultRowHeight="12.75"/>
  <cols>
    <col min="1" max="1" width="58.8515625" style="1" customWidth="1"/>
    <col min="2" max="2" width="37.140625" style="1" customWidth="1"/>
    <col min="3" max="3" width="18.140625" style="1" hidden="1" customWidth="1"/>
    <col min="4" max="7" width="17.421875" style="1" hidden="1" customWidth="1"/>
    <col min="8" max="16384" width="9.140625" style="1" customWidth="1"/>
  </cols>
  <sheetData>
    <row r="1" spans="1:7" ht="18.75">
      <c r="A1" s="56" t="s">
        <v>103</v>
      </c>
      <c r="B1" s="56"/>
      <c r="C1" s="56"/>
      <c r="D1" s="56"/>
      <c r="E1" s="56"/>
      <c r="F1" s="56"/>
      <c r="G1" s="56"/>
    </row>
    <row r="2" spans="1:7" ht="18.75">
      <c r="A2" s="56" t="s">
        <v>72</v>
      </c>
      <c r="B2" s="56"/>
      <c r="C2" s="43"/>
      <c r="D2" s="43"/>
      <c r="E2" s="43"/>
      <c r="F2" s="43"/>
      <c r="G2" s="43"/>
    </row>
    <row r="3" spans="1:7" ht="16.5">
      <c r="A3" s="60" t="s">
        <v>49</v>
      </c>
      <c r="B3" s="60"/>
      <c r="C3" s="43"/>
      <c r="D3" s="43"/>
      <c r="E3" s="43"/>
      <c r="F3" s="43"/>
      <c r="G3" s="43"/>
    </row>
    <row r="4" spans="1:7" ht="18.75">
      <c r="A4" s="56" t="s">
        <v>50</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33.75" customHeight="1">
      <c r="A8" s="67"/>
      <c r="B8" s="67"/>
      <c r="C8" s="44" t="s">
        <v>76</v>
      </c>
      <c r="D8" s="68"/>
      <c r="E8" s="68"/>
      <c r="F8" s="68"/>
      <c r="G8" s="68"/>
    </row>
    <row r="9" spans="1:7" ht="34.5" customHeight="1">
      <c r="A9" s="6" t="s">
        <v>11</v>
      </c>
      <c r="B9" s="69">
        <f>+B10+B13</f>
        <v>100847000</v>
      </c>
      <c r="C9" s="70">
        <f>+C10+C13</f>
        <v>829000000</v>
      </c>
      <c r="D9" s="2"/>
      <c r="E9" s="2"/>
      <c r="F9" s="2"/>
      <c r="G9" s="2"/>
    </row>
    <row r="10" spans="1:7" ht="34.5" customHeight="1">
      <c r="A10" s="6" t="s">
        <v>22</v>
      </c>
      <c r="B10" s="90">
        <f>+B11</f>
        <v>0</v>
      </c>
      <c r="C10" s="2"/>
      <c r="D10" s="2"/>
      <c r="E10" s="2"/>
      <c r="F10" s="2"/>
      <c r="G10" s="2"/>
    </row>
    <row r="11" spans="1:7" ht="34.5" customHeight="1">
      <c r="A11" s="7" t="s">
        <v>21</v>
      </c>
      <c r="B11" s="91"/>
      <c r="C11" s="2"/>
      <c r="D11" s="2"/>
      <c r="E11" s="2"/>
      <c r="F11" s="2"/>
      <c r="G11" s="2"/>
    </row>
    <row r="12" spans="1:7" ht="34.5" customHeight="1">
      <c r="A12" s="7" t="s">
        <v>79</v>
      </c>
      <c r="B12" s="91"/>
      <c r="C12" s="2"/>
      <c r="D12" s="2"/>
      <c r="E12" s="2"/>
      <c r="F12" s="2"/>
      <c r="G12" s="2"/>
    </row>
    <row r="13" spans="1:7" ht="34.5" customHeight="1">
      <c r="A13" s="6" t="s">
        <v>116</v>
      </c>
      <c r="B13" s="72">
        <f>+B14+B15</f>
        <v>100847000</v>
      </c>
      <c r="C13" s="3">
        <f>+C14+C15</f>
        <v>829000000</v>
      </c>
      <c r="D13" s="2"/>
      <c r="E13" s="2"/>
      <c r="F13" s="2"/>
      <c r="G13" s="2"/>
    </row>
    <row r="14" spans="1:7" ht="34.5" customHeight="1">
      <c r="A14" s="7" t="s">
        <v>7</v>
      </c>
      <c r="B14" s="73"/>
      <c r="C14" s="2"/>
      <c r="D14" s="2"/>
      <c r="E14" s="2"/>
      <c r="F14" s="2"/>
      <c r="G14" s="2"/>
    </row>
    <row r="15" spans="1:7" ht="34.5" customHeight="1">
      <c r="A15" s="7" t="s">
        <v>117</v>
      </c>
      <c r="B15" s="73">
        <f>+B16</f>
        <v>100847000</v>
      </c>
      <c r="C15" s="2">
        <v>829000000</v>
      </c>
      <c r="D15" s="2"/>
      <c r="E15" s="2"/>
      <c r="F15" s="2"/>
      <c r="G15" s="2"/>
    </row>
    <row r="16" spans="1:7" ht="71.25" customHeight="1">
      <c r="A16" s="92" t="s">
        <v>118</v>
      </c>
      <c r="B16" s="101">
        <v>100847000</v>
      </c>
      <c r="C16" s="2"/>
      <c r="D16" s="2"/>
      <c r="E16" s="2"/>
      <c r="F16" s="2"/>
      <c r="G16" s="2"/>
    </row>
    <row r="17" spans="1:8" ht="34.5" customHeight="1">
      <c r="A17" s="9" t="s">
        <v>9</v>
      </c>
      <c r="B17" s="77" t="s">
        <v>10</v>
      </c>
      <c r="C17" s="78"/>
      <c r="D17" s="78"/>
      <c r="E17" s="78"/>
      <c r="F17" s="78"/>
      <c r="G17" s="66"/>
      <c r="H17" s="4"/>
    </row>
  </sheetData>
  <sheetProtection/>
  <mergeCells count="8">
    <mergeCell ref="A7:A8"/>
    <mergeCell ref="B7:B8"/>
    <mergeCell ref="A5:B5"/>
    <mergeCell ref="A2:B2"/>
    <mergeCell ref="A3:B3"/>
    <mergeCell ref="A4:B4"/>
    <mergeCell ref="A1:G1"/>
    <mergeCell ref="C7:F7"/>
  </mergeCells>
  <printOptions/>
  <pageMargins left="0.25" right="0.25" top="0.75" bottom="0.75"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C22"/>
  <sheetViews>
    <sheetView zoomScalePageLayoutView="0" workbookViewId="0" topLeftCell="A1">
      <selection activeCell="A5" sqref="A5:B5"/>
    </sheetView>
  </sheetViews>
  <sheetFormatPr defaultColWidth="9.140625" defaultRowHeight="12.75"/>
  <cols>
    <col min="1" max="1" width="61.8515625" style="1" customWidth="1"/>
    <col min="2" max="2" width="38.8515625" style="1" customWidth="1"/>
    <col min="3" max="16384" width="9.140625" style="1" customWidth="1"/>
  </cols>
  <sheetData>
    <row r="1" spans="1:2" ht="18.75">
      <c r="A1" s="56" t="s">
        <v>40</v>
      </c>
      <c r="B1" s="56"/>
    </row>
    <row r="2" spans="1:2" ht="18.75">
      <c r="A2" s="56" t="s">
        <v>72</v>
      </c>
      <c r="B2" s="56"/>
    </row>
    <row r="3" spans="1:2" ht="16.5">
      <c r="A3" s="60" t="s">
        <v>49</v>
      </c>
      <c r="B3" s="60"/>
    </row>
    <row r="4" spans="1:2" ht="18.75">
      <c r="A4" s="56" t="s">
        <v>50</v>
      </c>
      <c r="B4" s="56"/>
    </row>
    <row r="5" spans="1:2" ht="40.5" customHeight="1">
      <c r="A5" s="59"/>
      <c r="B5" s="59"/>
    </row>
    <row r="7" spans="1:2" ht="18.75" customHeight="1">
      <c r="A7" s="57" t="s">
        <v>0</v>
      </c>
      <c r="B7" s="58" t="s">
        <v>1</v>
      </c>
    </row>
    <row r="8" spans="1:2" ht="83.25" customHeight="1">
      <c r="A8" s="57"/>
      <c r="B8" s="58"/>
    </row>
    <row r="9" spans="1:2" ht="34.5" customHeight="1">
      <c r="A9" s="6" t="s">
        <v>11</v>
      </c>
      <c r="B9" s="24">
        <f>+B10+B14</f>
        <v>30800000</v>
      </c>
    </row>
    <row r="10" spans="1:2" ht="34.5" customHeight="1">
      <c r="A10" s="6" t="s">
        <v>22</v>
      </c>
      <c r="B10" s="25">
        <f>+B11+B13</f>
        <v>0</v>
      </c>
    </row>
    <row r="11" spans="1:2" ht="34.5" customHeight="1">
      <c r="A11" s="7" t="s">
        <v>21</v>
      </c>
      <c r="B11" s="25"/>
    </row>
    <row r="12" spans="1:2" ht="34.5" customHeight="1">
      <c r="A12" s="23"/>
      <c r="B12" s="25">
        <f>+B11</f>
        <v>0</v>
      </c>
    </row>
    <row r="13" spans="1:2" ht="34.5" customHeight="1">
      <c r="A13" s="7" t="s">
        <v>20</v>
      </c>
      <c r="B13" s="2"/>
    </row>
    <row r="14" spans="1:2" ht="34.5" customHeight="1">
      <c r="A14" s="6" t="s">
        <v>146</v>
      </c>
      <c r="B14" s="27">
        <f>+B15+B17</f>
        <v>30800000</v>
      </c>
    </row>
    <row r="15" spans="1:2" ht="34.5" customHeight="1">
      <c r="A15" s="7" t="s">
        <v>147</v>
      </c>
      <c r="B15" s="25">
        <f>+B16</f>
        <v>30800000</v>
      </c>
    </row>
    <row r="16" spans="1:2" ht="42" customHeight="1">
      <c r="A16" s="7" t="s">
        <v>134</v>
      </c>
      <c r="B16" s="28">
        <v>30800000</v>
      </c>
    </row>
    <row r="17" spans="1:2" ht="34.5" customHeight="1">
      <c r="A17" s="8" t="s">
        <v>8</v>
      </c>
      <c r="B17" s="2">
        <f>+B18</f>
        <v>0</v>
      </c>
    </row>
    <row r="18" spans="1:2" ht="30" customHeight="1">
      <c r="A18" s="10"/>
      <c r="B18" s="12"/>
    </row>
    <row r="19" spans="1:2" ht="30" customHeight="1">
      <c r="A19" s="10"/>
      <c r="B19" s="2"/>
    </row>
    <row r="20" spans="1:2" ht="39" customHeight="1" hidden="1">
      <c r="A20" s="10"/>
      <c r="B20" s="2"/>
    </row>
    <row r="21" spans="1:2" ht="42.75" customHeight="1" hidden="1">
      <c r="A21" s="10"/>
      <c r="B21" s="2"/>
    </row>
    <row r="22" spans="1:3" ht="34.5" customHeight="1">
      <c r="A22" s="9" t="s">
        <v>38</v>
      </c>
      <c r="B22" s="26" t="s">
        <v>35</v>
      </c>
      <c r="C22" s="4"/>
    </row>
  </sheetData>
  <sheetProtection/>
  <mergeCells count="7">
    <mergeCell ref="A2:B2"/>
    <mergeCell ref="A3:B3"/>
    <mergeCell ref="A4:B4"/>
    <mergeCell ref="A5:B5"/>
    <mergeCell ref="A7:A8"/>
    <mergeCell ref="B7:B8"/>
    <mergeCell ref="A1:B1"/>
  </mergeCells>
  <printOptions/>
  <pageMargins left="0.25" right="0.25" top="0.75" bottom="0.75"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H17"/>
  <sheetViews>
    <sheetView tabSelected="1" zoomScalePageLayoutView="0" workbookViewId="0" topLeftCell="A1">
      <selection activeCell="B9" sqref="B9"/>
    </sheetView>
  </sheetViews>
  <sheetFormatPr defaultColWidth="9.140625" defaultRowHeight="12.75"/>
  <cols>
    <col min="1" max="1" width="57.00390625" style="1" customWidth="1"/>
    <col min="2" max="2" width="33.421875" style="1" customWidth="1"/>
    <col min="3" max="3" width="18.140625" style="1" hidden="1" customWidth="1"/>
    <col min="4" max="7" width="17.421875" style="1" hidden="1" customWidth="1"/>
    <col min="8" max="16384" width="9.140625" style="1" customWidth="1"/>
  </cols>
  <sheetData>
    <row r="1" spans="1:7" ht="18.75">
      <c r="A1" s="56" t="s">
        <v>71</v>
      </c>
      <c r="B1" s="56"/>
      <c r="C1" s="56"/>
      <c r="D1" s="56"/>
      <c r="E1" s="56"/>
      <c r="F1" s="56"/>
      <c r="G1" s="56"/>
    </row>
    <row r="2" spans="1:7" ht="18.75">
      <c r="A2" s="56" t="s">
        <v>72</v>
      </c>
      <c r="B2" s="56"/>
      <c r="C2" s="43"/>
      <c r="D2" s="43"/>
      <c r="E2" s="43"/>
      <c r="F2" s="43"/>
      <c r="G2" s="43"/>
    </row>
    <row r="3" spans="1:7" ht="28.5" customHeight="1">
      <c r="A3" s="60" t="s">
        <v>49</v>
      </c>
      <c r="B3" s="60"/>
      <c r="C3" s="43"/>
      <c r="D3" s="43"/>
      <c r="E3" s="43"/>
      <c r="F3" s="43"/>
      <c r="G3" s="43"/>
    </row>
    <row r="4" spans="1:7" ht="18.75">
      <c r="A4" s="56" t="s">
        <v>50</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24.75" customHeight="1">
      <c r="A8" s="67"/>
      <c r="B8" s="67"/>
      <c r="C8" s="44" t="s">
        <v>76</v>
      </c>
      <c r="D8" s="68"/>
      <c r="E8" s="68"/>
      <c r="F8" s="68"/>
      <c r="G8" s="68"/>
    </row>
    <row r="9" spans="1:7" ht="34.5" customHeight="1">
      <c r="A9" s="6" t="s">
        <v>11</v>
      </c>
      <c r="B9" s="69">
        <f>+B10+B13</f>
        <v>489000000</v>
      </c>
      <c r="C9" s="70">
        <f>+C10+C13</f>
        <v>829000000</v>
      </c>
      <c r="D9" s="2"/>
      <c r="E9" s="2"/>
      <c r="F9" s="2"/>
      <c r="G9" s="2"/>
    </row>
    <row r="10" spans="1:7" ht="34.5" customHeight="1">
      <c r="A10" s="6" t="s">
        <v>77</v>
      </c>
      <c r="B10" s="71"/>
      <c r="C10" s="2"/>
      <c r="D10" s="2"/>
      <c r="E10" s="2"/>
      <c r="F10" s="2"/>
      <c r="G10" s="2"/>
    </row>
    <row r="11" spans="1:7" ht="34.5" customHeight="1">
      <c r="A11" s="7" t="s">
        <v>78</v>
      </c>
      <c r="B11" s="71"/>
      <c r="C11" s="2"/>
      <c r="D11" s="2"/>
      <c r="E11" s="2"/>
      <c r="F11" s="2"/>
      <c r="G11" s="2"/>
    </row>
    <row r="12" spans="1:7" ht="34.5" customHeight="1">
      <c r="A12" s="7" t="s">
        <v>79</v>
      </c>
      <c r="B12" s="71"/>
      <c r="C12" s="2"/>
      <c r="D12" s="2"/>
      <c r="E12" s="2"/>
      <c r="F12" s="2"/>
      <c r="G12" s="2"/>
    </row>
    <row r="13" spans="1:7" ht="34.5" customHeight="1">
      <c r="A13" s="6" t="s">
        <v>151</v>
      </c>
      <c r="B13" s="72">
        <f>+B14+B15</f>
        <v>489000000</v>
      </c>
      <c r="C13" s="3">
        <f>+C14+C15</f>
        <v>829000000</v>
      </c>
      <c r="D13" s="2"/>
      <c r="E13" s="2"/>
      <c r="F13" s="2"/>
      <c r="G13" s="2"/>
    </row>
    <row r="14" spans="1:7" ht="34.5" customHeight="1">
      <c r="A14" s="7" t="s">
        <v>7</v>
      </c>
      <c r="B14" s="73">
        <f>+C14</f>
        <v>0</v>
      </c>
      <c r="C14" s="2"/>
      <c r="D14" s="2"/>
      <c r="E14" s="2"/>
      <c r="F14" s="2"/>
      <c r="G14" s="2"/>
    </row>
    <row r="15" spans="1:7" ht="32.25" customHeight="1">
      <c r="A15" s="8" t="s">
        <v>8</v>
      </c>
      <c r="B15" s="73">
        <f>+B16</f>
        <v>489000000</v>
      </c>
      <c r="C15" s="2">
        <v>829000000</v>
      </c>
      <c r="D15" s="2"/>
      <c r="E15" s="2"/>
      <c r="F15" s="2"/>
      <c r="G15" s="2"/>
    </row>
    <row r="16" spans="1:7" ht="42" customHeight="1">
      <c r="A16" s="10" t="s">
        <v>152</v>
      </c>
      <c r="B16" s="76">
        <v>489000000</v>
      </c>
      <c r="C16" s="74"/>
      <c r="D16" s="74"/>
      <c r="E16" s="74"/>
      <c r="F16" s="74"/>
      <c r="G16" s="75"/>
    </row>
    <row r="17" spans="1:8" ht="30" customHeight="1">
      <c r="A17" s="9" t="s">
        <v>9</v>
      </c>
      <c r="B17" s="77"/>
      <c r="C17" s="78"/>
      <c r="D17" s="78"/>
      <c r="E17" s="78"/>
      <c r="F17" s="78"/>
      <c r="G17" s="66"/>
      <c r="H17" s="4"/>
    </row>
  </sheetData>
  <sheetProtection/>
  <mergeCells count="8">
    <mergeCell ref="A2:B2"/>
    <mergeCell ref="A3:B3"/>
    <mergeCell ref="A4:B4"/>
    <mergeCell ref="A5:B5"/>
    <mergeCell ref="A7:A8"/>
    <mergeCell ref="B7:B8"/>
    <mergeCell ref="A1:G1"/>
    <mergeCell ref="C7:F7"/>
  </mergeCells>
  <printOptions/>
  <pageMargins left="0.25" right="0.25" top="0.75" bottom="0.75"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C20"/>
  <sheetViews>
    <sheetView zoomScalePageLayoutView="0" workbookViewId="0" topLeftCell="A7">
      <selection activeCell="A3" sqref="A3:B4"/>
    </sheetView>
  </sheetViews>
  <sheetFormatPr defaultColWidth="9.140625" defaultRowHeight="12.75"/>
  <cols>
    <col min="1" max="1" width="61.8515625" style="1" customWidth="1"/>
    <col min="2" max="2" width="38.8515625" style="1" customWidth="1"/>
    <col min="3" max="16384" width="9.140625" style="1" customWidth="1"/>
  </cols>
  <sheetData>
    <row r="1" spans="1:2" ht="18.75">
      <c r="A1" s="56"/>
      <c r="B1" s="56"/>
    </row>
    <row r="2" spans="1:2" ht="18.75">
      <c r="A2" s="56" t="s">
        <v>17</v>
      </c>
      <c r="B2" s="56"/>
    </row>
    <row r="3" spans="1:2" ht="16.5">
      <c r="A3" s="60" t="s">
        <v>12</v>
      </c>
      <c r="B3" s="60"/>
    </row>
    <row r="4" spans="1:2" ht="18.75">
      <c r="A4" s="56" t="s">
        <v>13</v>
      </c>
      <c r="B4" s="56"/>
    </row>
    <row r="5" spans="1:2" ht="40.5" customHeight="1">
      <c r="A5" s="59" t="s">
        <v>14</v>
      </c>
      <c r="B5" s="59"/>
    </row>
    <row r="7" spans="1:2" ht="18.75" customHeight="1">
      <c r="A7" s="57" t="s">
        <v>0</v>
      </c>
      <c r="B7" s="58" t="s">
        <v>1</v>
      </c>
    </row>
    <row r="8" spans="1:2" ht="83.25" customHeight="1">
      <c r="A8" s="57"/>
      <c r="B8" s="58"/>
    </row>
    <row r="9" spans="1:2" ht="34.5" customHeight="1">
      <c r="A9" s="6" t="s">
        <v>11</v>
      </c>
      <c r="B9" s="5">
        <f>+B10+B13</f>
        <v>112140000</v>
      </c>
    </row>
    <row r="10" spans="1:2" ht="34.5" customHeight="1">
      <c r="A10" s="6" t="s">
        <v>22</v>
      </c>
      <c r="B10" s="2"/>
    </row>
    <row r="11" spans="1:2" ht="34.5" customHeight="1">
      <c r="A11" s="7" t="s">
        <v>21</v>
      </c>
      <c r="B11" s="2"/>
    </row>
    <row r="12" spans="1:2" ht="34.5" customHeight="1">
      <c r="A12" s="7" t="s">
        <v>20</v>
      </c>
      <c r="B12" s="2"/>
    </row>
    <row r="13" spans="1:2" ht="34.5" customHeight="1">
      <c r="A13" s="6" t="s">
        <v>15</v>
      </c>
      <c r="B13" s="3">
        <f>+B14+B15</f>
        <v>112140000</v>
      </c>
    </row>
    <row r="14" spans="1:2" ht="34.5" customHeight="1">
      <c r="A14" s="7" t="s">
        <v>7</v>
      </c>
      <c r="B14" s="2"/>
    </row>
    <row r="15" spans="1:2" ht="34.5" customHeight="1">
      <c r="A15" s="8" t="s">
        <v>8</v>
      </c>
      <c r="B15" s="2">
        <f>+B16</f>
        <v>112140000</v>
      </c>
    </row>
    <row r="16" spans="1:2" ht="42" customHeight="1">
      <c r="A16" s="10" t="s">
        <v>16</v>
      </c>
      <c r="B16" s="12">
        <v>112140000</v>
      </c>
    </row>
    <row r="17" spans="1:2" ht="42.75" customHeight="1">
      <c r="A17" s="10"/>
      <c r="B17" s="2"/>
    </row>
    <row r="18" spans="1:2" ht="39" customHeight="1" hidden="1">
      <c r="A18" s="10"/>
      <c r="B18" s="2"/>
    </row>
    <row r="19" spans="1:2" ht="42.75" customHeight="1" hidden="1">
      <c r="A19" s="10"/>
      <c r="B19" s="2"/>
    </row>
    <row r="20" spans="1:3" ht="34.5" customHeight="1">
      <c r="A20" s="9" t="s">
        <v>9</v>
      </c>
      <c r="B20" s="11"/>
      <c r="C20" s="4"/>
    </row>
  </sheetData>
  <sheetProtection/>
  <mergeCells count="7">
    <mergeCell ref="A1:B1"/>
    <mergeCell ref="A7:A8"/>
    <mergeCell ref="B7:B8"/>
    <mergeCell ref="A5:B5"/>
    <mergeCell ref="A2:B2"/>
    <mergeCell ref="A3:B3"/>
    <mergeCell ref="A4:B4"/>
  </mergeCells>
  <printOptions/>
  <pageMargins left="0.25" right="0.25" top="0.75" bottom="0.75"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C21"/>
  <sheetViews>
    <sheetView zoomScalePageLayoutView="0" workbookViewId="0" topLeftCell="A9">
      <selection activeCell="A23" sqref="A23"/>
    </sheetView>
  </sheetViews>
  <sheetFormatPr defaultColWidth="9.140625" defaultRowHeight="12.75"/>
  <cols>
    <col min="1" max="1" width="61.8515625" style="1" customWidth="1"/>
    <col min="2" max="2" width="38.8515625" style="1" customWidth="1"/>
    <col min="3" max="16384" width="9.140625" style="1" customWidth="1"/>
  </cols>
  <sheetData>
    <row r="1" spans="1:2" ht="18.75">
      <c r="A1" s="56"/>
      <c r="B1" s="56"/>
    </row>
    <row r="2" spans="1:2" ht="18.75">
      <c r="A2" s="56" t="s">
        <v>17</v>
      </c>
      <c r="B2" s="56"/>
    </row>
    <row r="3" spans="1:2" ht="16.5">
      <c r="A3" s="60" t="s">
        <v>18</v>
      </c>
      <c r="B3" s="60"/>
    </row>
    <row r="4" spans="1:2" ht="18.75">
      <c r="A4" s="56" t="s">
        <v>19</v>
      </c>
      <c r="B4" s="56"/>
    </row>
    <row r="5" spans="1:2" ht="40.5" customHeight="1">
      <c r="A5" s="59" t="s">
        <v>14</v>
      </c>
      <c r="B5" s="59"/>
    </row>
    <row r="7" spans="1:2" ht="18.75" customHeight="1">
      <c r="A7" s="57" t="s">
        <v>0</v>
      </c>
      <c r="B7" s="58" t="s">
        <v>1</v>
      </c>
    </row>
    <row r="8" spans="1:2" ht="83.25" customHeight="1">
      <c r="A8" s="57"/>
      <c r="B8" s="58"/>
    </row>
    <row r="9" spans="1:2" ht="34.5" customHeight="1">
      <c r="A9" s="6" t="s">
        <v>11</v>
      </c>
      <c r="B9" s="5">
        <f>+B10+B14</f>
        <v>-112140000</v>
      </c>
    </row>
    <row r="10" spans="1:2" ht="34.5" customHeight="1">
      <c r="A10" s="6" t="s">
        <v>22</v>
      </c>
      <c r="B10" s="3">
        <f>+B11+B12</f>
        <v>-112140000</v>
      </c>
    </row>
    <row r="11" spans="1:2" ht="34.5" customHeight="1">
      <c r="A11" s="7" t="s">
        <v>21</v>
      </c>
      <c r="B11" s="2"/>
    </row>
    <row r="12" spans="1:2" ht="34.5" customHeight="1">
      <c r="A12" s="18" t="s">
        <v>20</v>
      </c>
      <c r="B12" s="19">
        <f>+B13</f>
        <v>-112140000</v>
      </c>
    </row>
    <row r="13" spans="1:2" ht="34.5" customHeight="1">
      <c r="A13" s="20" t="s">
        <v>23</v>
      </c>
      <c r="B13" s="21">
        <v>-112140000</v>
      </c>
    </row>
    <row r="14" spans="1:2" ht="34.5" customHeight="1">
      <c r="A14" s="6" t="s">
        <v>15</v>
      </c>
      <c r="B14" s="3">
        <f>+B15+B16</f>
        <v>0</v>
      </c>
    </row>
    <row r="15" spans="1:2" ht="34.5" customHeight="1">
      <c r="A15" s="7" t="s">
        <v>7</v>
      </c>
      <c r="B15" s="2"/>
    </row>
    <row r="16" spans="1:2" ht="34.5" customHeight="1">
      <c r="A16" s="8" t="s">
        <v>8</v>
      </c>
      <c r="B16" s="13">
        <f>+B17</f>
        <v>0</v>
      </c>
    </row>
    <row r="17" spans="1:2" ht="42" customHeight="1">
      <c r="A17" s="14"/>
      <c r="B17" s="15"/>
    </row>
    <row r="18" spans="1:2" ht="42.75" customHeight="1">
      <c r="A18" s="16"/>
      <c r="B18" s="17"/>
    </row>
    <row r="19" spans="1:2" ht="39" customHeight="1" hidden="1">
      <c r="A19" s="10"/>
      <c r="B19" s="2"/>
    </row>
    <row r="20" spans="1:2" ht="42.75" customHeight="1" hidden="1">
      <c r="A20" s="10"/>
      <c r="B20" s="2"/>
    </row>
    <row r="21" spans="1:3" ht="34.5" customHeight="1">
      <c r="A21" s="9" t="s">
        <v>9</v>
      </c>
      <c r="B21" s="11"/>
      <c r="C21" s="4"/>
    </row>
  </sheetData>
  <sheetProtection/>
  <mergeCells count="7">
    <mergeCell ref="A5:B5"/>
    <mergeCell ref="A1:B1"/>
    <mergeCell ref="A7:A8"/>
    <mergeCell ref="B7:B8"/>
    <mergeCell ref="A2:B2"/>
    <mergeCell ref="A3:B3"/>
    <mergeCell ref="A4:B4"/>
  </mergeCells>
  <printOptions/>
  <pageMargins left="0.25" right="0.25" top="0.75" bottom="0.75"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20"/>
  <sheetViews>
    <sheetView zoomScalePageLayoutView="0" workbookViewId="0" topLeftCell="A1">
      <selection activeCell="A5" sqref="A5:B5"/>
    </sheetView>
  </sheetViews>
  <sheetFormatPr defaultColWidth="9.140625" defaultRowHeight="12.75"/>
  <cols>
    <col min="1" max="1" width="57.00390625" style="1" customWidth="1"/>
    <col min="2" max="2" width="33.421875" style="1" customWidth="1"/>
    <col min="3" max="3" width="18.140625" style="1" hidden="1" customWidth="1"/>
    <col min="4" max="7" width="17.421875" style="1" hidden="1" customWidth="1"/>
    <col min="8" max="16384" width="9.140625" style="1" customWidth="1"/>
  </cols>
  <sheetData>
    <row r="1" spans="1:7" ht="18.75">
      <c r="A1" s="56" t="s">
        <v>71</v>
      </c>
      <c r="B1" s="56"/>
      <c r="C1" s="56"/>
      <c r="D1" s="56"/>
      <c r="E1" s="56"/>
      <c r="F1" s="56"/>
      <c r="G1" s="56"/>
    </row>
    <row r="2" spans="1:7" ht="18.75">
      <c r="A2" s="56" t="s">
        <v>72</v>
      </c>
      <c r="B2" s="56"/>
      <c r="C2" s="43"/>
      <c r="D2" s="43"/>
      <c r="E2" s="43"/>
      <c r="F2" s="43"/>
      <c r="G2" s="43"/>
    </row>
    <row r="3" spans="1:7" ht="16.5">
      <c r="A3" s="60" t="s">
        <v>33</v>
      </c>
      <c r="B3" s="60"/>
      <c r="C3" s="43"/>
      <c r="D3" s="43"/>
      <c r="E3" s="43"/>
      <c r="F3" s="43"/>
      <c r="G3" s="43"/>
    </row>
    <row r="4" spans="1:7" ht="18.75">
      <c r="A4" s="56" t="s">
        <v>19</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83.25" customHeight="1">
      <c r="A8" s="67"/>
      <c r="B8" s="67"/>
      <c r="C8" s="44" t="s">
        <v>76</v>
      </c>
      <c r="D8" s="68"/>
      <c r="E8" s="68"/>
      <c r="F8" s="68"/>
      <c r="G8" s="68"/>
    </row>
    <row r="9" spans="1:7" ht="34.5" customHeight="1">
      <c r="A9" s="6" t="s">
        <v>11</v>
      </c>
      <c r="B9" s="69">
        <f>+B10+B13</f>
        <v>25040000</v>
      </c>
      <c r="C9" s="70">
        <f>+C10+C13</f>
        <v>829000000</v>
      </c>
      <c r="D9" s="2"/>
      <c r="E9" s="2"/>
      <c r="F9" s="2"/>
      <c r="G9" s="2"/>
    </row>
    <row r="10" spans="1:7" ht="34.5" customHeight="1">
      <c r="A10" s="6" t="s">
        <v>77</v>
      </c>
      <c r="B10" s="71"/>
      <c r="C10" s="2"/>
      <c r="D10" s="2"/>
      <c r="E10" s="2"/>
      <c r="F10" s="2"/>
      <c r="G10" s="2"/>
    </row>
    <row r="11" spans="1:7" ht="34.5" customHeight="1">
      <c r="A11" s="7" t="s">
        <v>78</v>
      </c>
      <c r="B11" s="71"/>
      <c r="C11" s="2"/>
      <c r="D11" s="2"/>
      <c r="E11" s="2"/>
      <c r="F11" s="2"/>
      <c r="G11" s="2"/>
    </row>
    <row r="12" spans="1:7" ht="34.5" customHeight="1">
      <c r="A12" s="7" t="s">
        <v>79</v>
      </c>
      <c r="B12" s="71"/>
      <c r="C12" s="2"/>
      <c r="D12" s="2"/>
      <c r="E12" s="2"/>
      <c r="F12" s="2"/>
      <c r="G12" s="2"/>
    </row>
    <row r="13" spans="1:7" ht="34.5" customHeight="1">
      <c r="A13" s="6" t="s">
        <v>61</v>
      </c>
      <c r="B13" s="72">
        <f>+B14+B15</f>
        <v>25040000</v>
      </c>
      <c r="C13" s="3">
        <f>+C14+C15</f>
        <v>829000000</v>
      </c>
      <c r="D13" s="2"/>
      <c r="E13" s="2"/>
      <c r="F13" s="2"/>
      <c r="G13" s="2"/>
    </row>
    <row r="14" spans="1:7" ht="34.5" customHeight="1">
      <c r="A14" s="7" t="s">
        <v>7</v>
      </c>
      <c r="B14" s="73">
        <f>+C14</f>
        <v>0</v>
      </c>
      <c r="C14" s="2"/>
      <c r="D14" s="2"/>
      <c r="E14" s="2"/>
      <c r="F14" s="2"/>
      <c r="G14" s="2"/>
    </row>
    <row r="15" spans="1:7" ht="34.5" customHeight="1">
      <c r="A15" s="8" t="s">
        <v>8</v>
      </c>
      <c r="B15" s="73">
        <f>+B16</f>
        <v>25040000</v>
      </c>
      <c r="C15" s="2">
        <v>829000000</v>
      </c>
      <c r="D15" s="2"/>
      <c r="E15" s="2"/>
      <c r="F15" s="2"/>
      <c r="G15" s="2"/>
    </row>
    <row r="16" spans="1:7" ht="53.25" customHeight="1">
      <c r="A16" s="18" t="s">
        <v>120</v>
      </c>
      <c r="B16" s="102">
        <f>SUM(B17:B19)</f>
        <v>25040000</v>
      </c>
      <c r="C16" s="74"/>
      <c r="D16" s="74"/>
      <c r="E16" s="74"/>
      <c r="F16" s="74"/>
      <c r="G16" s="75"/>
    </row>
    <row r="17" spans="1:7" ht="39" customHeight="1">
      <c r="A17" s="94" t="s">
        <v>121</v>
      </c>
      <c r="B17" s="103">
        <v>5205000</v>
      </c>
      <c r="C17" s="74"/>
      <c r="D17" s="74"/>
      <c r="E17" s="74"/>
      <c r="F17" s="74"/>
      <c r="G17" s="75"/>
    </row>
    <row r="18" spans="1:7" ht="39" customHeight="1">
      <c r="A18" s="94" t="s">
        <v>122</v>
      </c>
      <c r="B18" s="103">
        <v>2426000</v>
      </c>
      <c r="C18" s="74"/>
      <c r="D18" s="74"/>
      <c r="E18" s="74"/>
      <c r="F18" s="74"/>
      <c r="G18" s="75"/>
    </row>
    <row r="19" spans="1:7" ht="39" customHeight="1">
      <c r="A19" s="96" t="s">
        <v>123</v>
      </c>
      <c r="B19" s="104">
        <v>17409000</v>
      </c>
      <c r="C19" s="74"/>
      <c r="D19" s="74"/>
      <c r="E19" s="74"/>
      <c r="F19" s="74"/>
      <c r="G19" s="75"/>
    </row>
    <row r="20" spans="1:8" ht="34.5" customHeight="1">
      <c r="A20" s="9" t="s">
        <v>9</v>
      </c>
      <c r="B20" s="77"/>
      <c r="C20" s="78"/>
      <c r="D20" s="78"/>
      <c r="E20" s="78"/>
      <c r="F20" s="78"/>
      <c r="G20" s="66"/>
      <c r="H20" s="4"/>
    </row>
  </sheetData>
  <sheetProtection/>
  <mergeCells count="8">
    <mergeCell ref="A1:G1"/>
    <mergeCell ref="A2:B2"/>
    <mergeCell ref="A3:B3"/>
    <mergeCell ref="A4:B4"/>
    <mergeCell ref="A5:B5"/>
    <mergeCell ref="A7:A8"/>
    <mergeCell ref="B7:B8"/>
    <mergeCell ref="C7:F7"/>
  </mergeCells>
  <printOptions/>
  <pageMargins left="0.25" right="0.25" top="0.75" bottom="0.75"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7"/>
  <sheetViews>
    <sheetView zoomScalePageLayoutView="0" workbookViewId="0" topLeftCell="A1">
      <selection activeCell="A5" sqref="A5:B5"/>
    </sheetView>
  </sheetViews>
  <sheetFormatPr defaultColWidth="9.140625" defaultRowHeight="12.75"/>
  <cols>
    <col min="1" max="1" width="57.00390625" style="1" customWidth="1"/>
    <col min="2" max="2" width="33.421875" style="1" customWidth="1"/>
    <col min="3" max="3" width="18.140625" style="1" hidden="1" customWidth="1"/>
    <col min="4" max="7" width="17.421875" style="1" hidden="1" customWidth="1"/>
    <col min="8" max="16384" width="9.140625" style="1" customWidth="1"/>
  </cols>
  <sheetData>
    <row r="1" spans="1:7" ht="18.75">
      <c r="A1" s="56" t="s">
        <v>71</v>
      </c>
      <c r="B1" s="56"/>
      <c r="C1" s="56"/>
      <c r="D1" s="56"/>
      <c r="E1" s="56"/>
      <c r="F1" s="56"/>
      <c r="G1" s="56"/>
    </row>
    <row r="2" spans="1:7" ht="18.75">
      <c r="A2" s="56" t="s">
        <v>72</v>
      </c>
      <c r="B2" s="56"/>
      <c r="C2" s="43"/>
      <c r="D2" s="43"/>
      <c r="E2" s="43"/>
      <c r="F2" s="43"/>
      <c r="G2" s="43"/>
    </row>
    <row r="3" spans="1:7" ht="16.5">
      <c r="A3" s="60" t="s">
        <v>33</v>
      </c>
      <c r="B3" s="60"/>
      <c r="C3" s="43"/>
      <c r="D3" s="43"/>
      <c r="E3" s="43"/>
      <c r="F3" s="43"/>
      <c r="G3" s="43"/>
    </row>
    <row r="4" spans="1:7" ht="18.75">
      <c r="A4" s="56" t="s">
        <v>19</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83.25" customHeight="1">
      <c r="A8" s="67"/>
      <c r="B8" s="67"/>
      <c r="C8" s="44" t="s">
        <v>76</v>
      </c>
      <c r="D8" s="68"/>
      <c r="E8" s="68"/>
      <c r="F8" s="68"/>
      <c r="G8" s="68"/>
    </row>
    <row r="9" spans="1:7" ht="34.5" customHeight="1">
      <c r="A9" s="6" t="s">
        <v>11</v>
      </c>
      <c r="B9" s="69">
        <f>+B10+B13</f>
        <v>54700000</v>
      </c>
      <c r="C9" s="70">
        <f>+C10+C13</f>
        <v>829000000</v>
      </c>
      <c r="D9" s="2"/>
      <c r="E9" s="2"/>
      <c r="F9" s="2"/>
      <c r="G9" s="2"/>
    </row>
    <row r="10" spans="1:7" ht="34.5" customHeight="1">
      <c r="A10" s="6" t="s">
        <v>77</v>
      </c>
      <c r="B10" s="71"/>
      <c r="C10" s="2"/>
      <c r="D10" s="2"/>
      <c r="E10" s="2"/>
      <c r="F10" s="2"/>
      <c r="G10" s="2"/>
    </row>
    <row r="11" spans="1:7" ht="34.5" customHeight="1">
      <c r="A11" s="7" t="s">
        <v>78</v>
      </c>
      <c r="B11" s="71"/>
      <c r="C11" s="2"/>
      <c r="D11" s="2"/>
      <c r="E11" s="2"/>
      <c r="F11" s="2"/>
      <c r="G11" s="2"/>
    </row>
    <row r="12" spans="1:7" ht="34.5" customHeight="1">
      <c r="A12" s="7" t="s">
        <v>79</v>
      </c>
      <c r="B12" s="71"/>
      <c r="C12" s="2"/>
      <c r="D12" s="2"/>
      <c r="E12" s="2"/>
      <c r="F12" s="2"/>
      <c r="G12" s="2"/>
    </row>
    <row r="13" spans="1:7" ht="34.5" customHeight="1">
      <c r="A13" s="6" t="s">
        <v>61</v>
      </c>
      <c r="B13" s="72">
        <f>+B14+B15</f>
        <v>54700000</v>
      </c>
      <c r="C13" s="3">
        <f>+C14+C15</f>
        <v>829000000</v>
      </c>
      <c r="D13" s="2"/>
      <c r="E13" s="2"/>
      <c r="F13" s="2"/>
      <c r="G13" s="2"/>
    </row>
    <row r="14" spans="1:7" ht="34.5" customHeight="1">
      <c r="A14" s="7" t="s">
        <v>7</v>
      </c>
      <c r="B14" s="73">
        <f>+C14</f>
        <v>0</v>
      </c>
      <c r="C14" s="2"/>
      <c r="D14" s="2"/>
      <c r="E14" s="2"/>
      <c r="F14" s="2"/>
      <c r="G14" s="2"/>
    </row>
    <row r="15" spans="1:7" ht="34.5" customHeight="1">
      <c r="A15" s="8" t="s">
        <v>8</v>
      </c>
      <c r="B15" s="73">
        <f>+B16</f>
        <v>54700000</v>
      </c>
      <c r="C15" s="2">
        <v>829000000</v>
      </c>
      <c r="D15" s="2"/>
      <c r="E15" s="2"/>
      <c r="F15" s="2"/>
      <c r="G15" s="2"/>
    </row>
    <row r="16" spans="1:7" ht="69" customHeight="1">
      <c r="A16" s="41" t="s">
        <v>124</v>
      </c>
      <c r="B16" s="76">
        <v>54700000</v>
      </c>
      <c r="C16" s="74"/>
      <c r="D16" s="74"/>
      <c r="E16" s="74"/>
      <c r="F16" s="74"/>
      <c r="G16" s="75"/>
    </row>
    <row r="17" spans="1:8" ht="34.5" customHeight="1">
      <c r="A17" s="9" t="s">
        <v>9</v>
      </c>
      <c r="B17" s="77"/>
      <c r="C17" s="78"/>
      <c r="D17" s="78"/>
      <c r="E17" s="78"/>
      <c r="F17" s="78"/>
      <c r="G17" s="66"/>
      <c r="H17" s="4"/>
    </row>
  </sheetData>
  <sheetProtection/>
  <mergeCells count="8">
    <mergeCell ref="A2:B2"/>
    <mergeCell ref="A3:B3"/>
    <mergeCell ref="A4:B4"/>
    <mergeCell ref="A5:B5"/>
    <mergeCell ref="A7:A8"/>
    <mergeCell ref="B7:B8"/>
    <mergeCell ref="A1:G1"/>
    <mergeCell ref="C7:F7"/>
  </mergeCells>
  <printOptions/>
  <pageMargins left="0.25" right="0.25" top="0.75" bottom="0.75"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8"/>
  <sheetViews>
    <sheetView zoomScalePageLayoutView="0" workbookViewId="0" topLeftCell="A1">
      <selection activeCell="A5" sqref="A5:B5"/>
    </sheetView>
  </sheetViews>
  <sheetFormatPr defaultColWidth="9.140625" defaultRowHeight="12.75"/>
  <cols>
    <col min="1" max="1" width="57.00390625" style="1" customWidth="1"/>
    <col min="2" max="2" width="33.421875" style="1" customWidth="1"/>
    <col min="3" max="3" width="18.140625" style="1" hidden="1" customWidth="1"/>
    <col min="4" max="7" width="17.421875" style="1" hidden="1" customWidth="1"/>
    <col min="8" max="16384" width="9.140625" style="1" customWidth="1"/>
  </cols>
  <sheetData>
    <row r="1" spans="1:7" ht="18.75">
      <c r="A1" s="56" t="s">
        <v>71</v>
      </c>
      <c r="B1" s="56"/>
      <c r="C1" s="56"/>
      <c r="D1" s="56"/>
      <c r="E1" s="56"/>
      <c r="F1" s="56"/>
      <c r="G1" s="56"/>
    </row>
    <row r="2" spans="1:7" ht="18.75">
      <c r="A2" s="56" t="s">
        <v>72</v>
      </c>
      <c r="B2" s="56"/>
      <c r="C2" s="43"/>
      <c r="D2" s="43"/>
      <c r="E2" s="43"/>
      <c r="F2" s="43"/>
      <c r="G2" s="43"/>
    </row>
    <row r="3" spans="1:7" ht="16.5">
      <c r="A3" s="60" t="s">
        <v>33</v>
      </c>
      <c r="B3" s="60"/>
      <c r="C3" s="43"/>
      <c r="D3" s="43"/>
      <c r="E3" s="43"/>
      <c r="F3" s="43"/>
      <c r="G3" s="43"/>
    </row>
    <row r="4" spans="1:7" ht="18.75">
      <c r="A4" s="56" t="s">
        <v>19</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83.25" customHeight="1">
      <c r="A8" s="67"/>
      <c r="B8" s="67"/>
      <c r="C8" s="44" t="s">
        <v>76</v>
      </c>
      <c r="D8" s="68"/>
      <c r="E8" s="68"/>
      <c r="F8" s="68"/>
      <c r="G8" s="68"/>
    </row>
    <row r="9" spans="1:7" ht="34.5" customHeight="1">
      <c r="A9" s="6" t="s">
        <v>11</v>
      </c>
      <c r="B9" s="69">
        <f>+B10+B14</f>
        <v>53200000</v>
      </c>
      <c r="C9" s="70">
        <f>+C10+C14</f>
        <v>829000000</v>
      </c>
      <c r="D9" s="2"/>
      <c r="E9" s="2"/>
      <c r="F9" s="2"/>
      <c r="G9" s="2"/>
    </row>
    <row r="10" spans="1:7" ht="34.5" customHeight="1">
      <c r="A10" s="6" t="s">
        <v>65</v>
      </c>
      <c r="B10" s="69">
        <f>+B11+B12</f>
        <v>53200000</v>
      </c>
      <c r="C10" s="2"/>
      <c r="D10" s="2"/>
      <c r="E10" s="2"/>
      <c r="F10" s="2"/>
      <c r="G10" s="2"/>
    </row>
    <row r="11" spans="1:7" ht="34.5" customHeight="1">
      <c r="A11" s="7" t="s">
        <v>78</v>
      </c>
      <c r="B11" s="71"/>
      <c r="C11" s="2"/>
      <c r="D11" s="2"/>
      <c r="E11" s="2"/>
      <c r="F11" s="2"/>
      <c r="G11" s="2"/>
    </row>
    <row r="12" spans="1:7" ht="34.5" customHeight="1">
      <c r="A12" s="7" t="s">
        <v>59</v>
      </c>
      <c r="B12" s="90">
        <f>+B13</f>
        <v>53200000</v>
      </c>
      <c r="C12" s="2"/>
      <c r="D12" s="2"/>
      <c r="E12" s="2"/>
      <c r="F12" s="2"/>
      <c r="G12" s="2"/>
    </row>
    <row r="13" spans="1:7" ht="34.5" customHeight="1">
      <c r="A13" s="23" t="s">
        <v>125</v>
      </c>
      <c r="B13" s="76">
        <v>53200000</v>
      </c>
      <c r="C13" s="2"/>
      <c r="D13" s="2"/>
      <c r="E13" s="2"/>
      <c r="F13" s="2"/>
      <c r="G13" s="2"/>
    </row>
    <row r="14" spans="1:7" ht="34.5" customHeight="1">
      <c r="A14" s="6" t="s">
        <v>61</v>
      </c>
      <c r="B14" s="72">
        <f>+B15+B16</f>
        <v>0</v>
      </c>
      <c r="C14" s="3">
        <f>+C15+C16</f>
        <v>829000000</v>
      </c>
      <c r="D14" s="2"/>
      <c r="E14" s="2"/>
      <c r="F14" s="2"/>
      <c r="G14" s="2"/>
    </row>
    <row r="15" spans="1:7" ht="34.5" customHeight="1">
      <c r="A15" s="7" t="s">
        <v>7</v>
      </c>
      <c r="B15" s="73">
        <f>+C15</f>
        <v>0</v>
      </c>
      <c r="C15" s="2"/>
      <c r="D15" s="2"/>
      <c r="E15" s="2"/>
      <c r="F15" s="2"/>
      <c r="G15" s="2"/>
    </row>
    <row r="16" spans="1:7" ht="34.5" customHeight="1">
      <c r="A16" s="8" t="s">
        <v>8</v>
      </c>
      <c r="B16" s="73">
        <f>+B17</f>
        <v>0</v>
      </c>
      <c r="C16" s="2">
        <v>829000000</v>
      </c>
      <c r="D16" s="2"/>
      <c r="E16" s="2"/>
      <c r="F16" s="2"/>
      <c r="G16" s="2"/>
    </row>
    <row r="17" spans="1:7" ht="33" customHeight="1">
      <c r="A17" s="23"/>
      <c r="B17" s="76"/>
      <c r="C17" s="74"/>
      <c r="D17" s="74"/>
      <c r="E17" s="74"/>
      <c r="F17" s="74"/>
      <c r="G17" s="75"/>
    </row>
    <row r="18" spans="1:8" ht="34.5" customHeight="1">
      <c r="A18" s="9" t="s">
        <v>9</v>
      </c>
      <c r="B18" s="77"/>
      <c r="C18" s="78"/>
      <c r="D18" s="78"/>
      <c r="E18" s="78"/>
      <c r="F18" s="78"/>
      <c r="G18" s="66"/>
      <c r="H18" s="4"/>
    </row>
  </sheetData>
  <sheetProtection/>
  <mergeCells count="8">
    <mergeCell ref="A1:G1"/>
    <mergeCell ref="A2:B2"/>
    <mergeCell ref="A3:B3"/>
    <mergeCell ref="A4:B4"/>
    <mergeCell ref="A5:B5"/>
    <mergeCell ref="A7:A8"/>
    <mergeCell ref="B7:B8"/>
    <mergeCell ref="C7:F7"/>
  </mergeCells>
  <printOptions/>
  <pageMargins left="0.25" right="0.25" top="0.75" bottom="0.75"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7"/>
  <sheetViews>
    <sheetView zoomScalePageLayoutView="0" workbookViewId="0" topLeftCell="A1">
      <selection activeCell="A5" sqref="A5:B5"/>
    </sheetView>
  </sheetViews>
  <sheetFormatPr defaultColWidth="9.140625" defaultRowHeight="12.75"/>
  <cols>
    <col min="1" max="1" width="57.00390625" style="1" customWidth="1"/>
    <col min="2" max="2" width="33.421875" style="1" customWidth="1"/>
    <col min="3" max="3" width="18.140625" style="1" hidden="1" customWidth="1"/>
    <col min="4" max="7" width="17.421875" style="1" hidden="1" customWidth="1"/>
    <col min="8" max="16384" width="9.140625" style="1" customWidth="1"/>
  </cols>
  <sheetData>
    <row r="1" spans="1:7" ht="18.75">
      <c r="A1" s="56" t="s">
        <v>71</v>
      </c>
      <c r="B1" s="56"/>
      <c r="C1" s="56"/>
      <c r="D1" s="56"/>
      <c r="E1" s="56"/>
      <c r="F1" s="56"/>
      <c r="G1" s="56"/>
    </row>
    <row r="2" spans="1:7" ht="18.75">
      <c r="A2" s="56" t="s">
        <v>72</v>
      </c>
      <c r="B2" s="56"/>
      <c r="C2" s="43"/>
      <c r="D2" s="43"/>
      <c r="E2" s="43"/>
      <c r="F2" s="43"/>
      <c r="G2" s="43"/>
    </row>
    <row r="3" spans="1:7" ht="16.5">
      <c r="A3" s="60" t="s">
        <v>33</v>
      </c>
      <c r="B3" s="60"/>
      <c r="C3" s="43"/>
      <c r="D3" s="43"/>
      <c r="E3" s="43"/>
      <c r="F3" s="43"/>
      <c r="G3" s="43"/>
    </row>
    <row r="4" spans="1:7" ht="18.75">
      <c r="A4" s="56" t="s">
        <v>19</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83.25" customHeight="1">
      <c r="A8" s="67"/>
      <c r="B8" s="67"/>
      <c r="C8" s="44" t="s">
        <v>76</v>
      </c>
      <c r="D8" s="68"/>
      <c r="E8" s="68"/>
      <c r="F8" s="68"/>
      <c r="G8" s="68"/>
    </row>
    <row r="9" spans="1:7" ht="34.5" customHeight="1">
      <c r="A9" s="6" t="s">
        <v>11</v>
      </c>
      <c r="B9" s="69">
        <f>+B10+B13</f>
        <v>252300000</v>
      </c>
      <c r="C9" s="70">
        <f>+C10+C13</f>
        <v>829000000</v>
      </c>
      <c r="D9" s="2"/>
      <c r="E9" s="2"/>
      <c r="F9" s="2"/>
      <c r="G9" s="2"/>
    </row>
    <row r="10" spans="1:7" ht="34.5" customHeight="1">
      <c r="A10" s="6" t="s">
        <v>77</v>
      </c>
      <c r="B10" s="71"/>
      <c r="C10" s="2"/>
      <c r="D10" s="2"/>
      <c r="E10" s="2"/>
      <c r="F10" s="2"/>
      <c r="G10" s="2"/>
    </row>
    <row r="11" spans="1:7" ht="34.5" customHeight="1">
      <c r="A11" s="7" t="s">
        <v>78</v>
      </c>
      <c r="B11" s="71"/>
      <c r="C11" s="2"/>
      <c r="D11" s="2"/>
      <c r="E11" s="2"/>
      <c r="F11" s="2"/>
      <c r="G11" s="2"/>
    </row>
    <row r="12" spans="1:7" ht="34.5" customHeight="1">
      <c r="A12" s="7" t="s">
        <v>79</v>
      </c>
      <c r="B12" s="71"/>
      <c r="C12" s="2"/>
      <c r="D12" s="2"/>
      <c r="E12" s="2"/>
      <c r="F12" s="2"/>
      <c r="G12" s="2"/>
    </row>
    <row r="13" spans="1:7" ht="34.5" customHeight="1">
      <c r="A13" s="6" t="s">
        <v>61</v>
      </c>
      <c r="B13" s="72">
        <f>+B14+B15</f>
        <v>252300000</v>
      </c>
      <c r="C13" s="3">
        <f>+C14+C15</f>
        <v>829000000</v>
      </c>
      <c r="D13" s="2"/>
      <c r="E13" s="2"/>
      <c r="F13" s="2"/>
      <c r="G13" s="2"/>
    </row>
    <row r="14" spans="1:7" ht="34.5" customHeight="1">
      <c r="A14" s="7" t="s">
        <v>7</v>
      </c>
      <c r="B14" s="73">
        <f>+C14</f>
        <v>0</v>
      </c>
      <c r="C14" s="2"/>
      <c r="D14" s="2"/>
      <c r="E14" s="2"/>
      <c r="F14" s="2"/>
      <c r="G14" s="2"/>
    </row>
    <row r="15" spans="1:7" ht="34.5" customHeight="1">
      <c r="A15" s="8" t="s">
        <v>8</v>
      </c>
      <c r="B15" s="73">
        <f>+B16</f>
        <v>252300000</v>
      </c>
      <c r="C15" s="2">
        <v>829000000</v>
      </c>
      <c r="D15" s="2"/>
      <c r="E15" s="2"/>
      <c r="F15" s="2"/>
      <c r="G15" s="2"/>
    </row>
    <row r="16" spans="1:7" ht="53.25" customHeight="1">
      <c r="A16" s="23" t="s">
        <v>126</v>
      </c>
      <c r="B16" s="76">
        <v>252300000</v>
      </c>
      <c r="C16" s="74"/>
      <c r="D16" s="74"/>
      <c r="E16" s="74"/>
      <c r="F16" s="74"/>
      <c r="G16" s="75"/>
    </row>
    <row r="17" spans="1:8" ht="34.5" customHeight="1">
      <c r="A17" s="9" t="s">
        <v>9</v>
      </c>
      <c r="B17" s="77"/>
      <c r="C17" s="78"/>
      <c r="D17" s="78"/>
      <c r="E17" s="78"/>
      <c r="F17" s="78"/>
      <c r="G17" s="66"/>
      <c r="H17" s="4"/>
    </row>
  </sheetData>
  <sheetProtection/>
  <mergeCells count="8">
    <mergeCell ref="A1:G1"/>
    <mergeCell ref="A2:B2"/>
    <mergeCell ref="A3:B3"/>
    <mergeCell ref="A4:B4"/>
    <mergeCell ref="A5:B5"/>
    <mergeCell ref="A7:A8"/>
    <mergeCell ref="B7:B8"/>
    <mergeCell ref="C7:F7"/>
  </mergeCells>
  <printOptions/>
  <pageMargins left="0.25" right="0.25" top="0.75" bottom="0.75"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1"/>
  <sheetViews>
    <sheetView zoomScalePageLayoutView="0" workbookViewId="0" topLeftCell="A4">
      <selection activeCell="A5" sqref="A5:B5"/>
    </sheetView>
  </sheetViews>
  <sheetFormatPr defaultColWidth="9.140625" defaultRowHeight="12.75"/>
  <cols>
    <col min="1" max="1" width="69.57421875" style="1" customWidth="1"/>
    <col min="2" max="2" width="26.7109375" style="1" customWidth="1"/>
    <col min="3" max="5" width="9.140625" style="1" customWidth="1"/>
    <col min="6" max="6" width="10.140625" style="1" bestFit="1" customWidth="1"/>
    <col min="7" max="16384" width="9.140625" style="1" customWidth="1"/>
  </cols>
  <sheetData>
    <row r="1" spans="1:2" ht="18.75">
      <c r="A1" s="56" t="s">
        <v>40</v>
      </c>
      <c r="B1" s="56"/>
    </row>
    <row r="2" spans="1:2" ht="18.75">
      <c r="A2" s="56" t="s">
        <v>72</v>
      </c>
      <c r="B2" s="56"/>
    </row>
    <row r="3" spans="1:2" ht="16.5">
      <c r="A3" s="60" t="s">
        <v>33</v>
      </c>
      <c r="B3" s="60"/>
    </row>
    <row r="4" spans="1:2" ht="18.75">
      <c r="A4" s="56" t="s">
        <v>19</v>
      </c>
      <c r="B4" s="56"/>
    </row>
    <row r="5" spans="1:2" ht="40.5" customHeight="1">
      <c r="A5" s="59"/>
      <c r="B5" s="59"/>
    </row>
    <row r="7" spans="1:2" ht="18.75" customHeight="1">
      <c r="A7" s="57" t="s">
        <v>0</v>
      </c>
      <c r="B7" s="58" t="s">
        <v>1</v>
      </c>
    </row>
    <row r="8" spans="1:2" ht="83.25" customHeight="1">
      <c r="A8" s="57"/>
      <c r="B8" s="58"/>
    </row>
    <row r="9" spans="1:2" ht="34.5" customHeight="1">
      <c r="A9" s="6" t="s">
        <v>11</v>
      </c>
      <c r="B9" s="24">
        <f>+B10+B14</f>
        <v>122942000</v>
      </c>
    </row>
    <row r="10" spans="1:2" ht="34.5" customHeight="1">
      <c r="A10" s="6" t="s">
        <v>34</v>
      </c>
      <c r="B10" s="25">
        <f>+B11+B13</f>
        <v>122942000</v>
      </c>
    </row>
    <row r="11" spans="1:2" ht="34.5" customHeight="1">
      <c r="A11" s="7" t="s">
        <v>133</v>
      </c>
      <c r="B11" s="25">
        <f>+B12</f>
        <v>122942000</v>
      </c>
    </row>
    <row r="12" spans="1:6" ht="52.5" customHeight="1">
      <c r="A12" s="7" t="s">
        <v>137</v>
      </c>
      <c r="B12" s="25">
        <f>122082000+860000</f>
        <v>122942000</v>
      </c>
      <c r="F12" s="1">
        <v>34134805</v>
      </c>
    </row>
    <row r="13" spans="1:2" ht="34.5" customHeight="1">
      <c r="A13" s="7" t="s">
        <v>20</v>
      </c>
      <c r="B13" s="2"/>
    </row>
    <row r="14" spans="1:2" ht="34.5" customHeight="1">
      <c r="A14" s="6" t="s">
        <v>15</v>
      </c>
      <c r="B14" s="3">
        <f>+B15+B16</f>
        <v>0</v>
      </c>
    </row>
    <row r="15" spans="1:2" ht="34.5" customHeight="1">
      <c r="A15" s="7" t="s">
        <v>7</v>
      </c>
      <c r="B15" s="2"/>
    </row>
    <row r="16" spans="1:2" ht="34.5" customHeight="1">
      <c r="A16" s="8" t="s">
        <v>8</v>
      </c>
      <c r="B16" s="2">
        <f>+B17</f>
        <v>0</v>
      </c>
    </row>
    <row r="17" spans="1:2" ht="30" customHeight="1">
      <c r="A17" s="10"/>
      <c r="B17" s="12"/>
    </row>
    <row r="18" spans="1:2" ht="30" customHeight="1">
      <c r="A18" s="10"/>
      <c r="B18" s="2"/>
    </row>
    <row r="19" spans="1:2" ht="39" customHeight="1" hidden="1">
      <c r="A19" s="10"/>
      <c r="B19" s="2"/>
    </row>
    <row r="20" spans="1:2" ht="42.75" customHeight="1" hidden="1">
      <c r="A20" s="10"/>
      <c r="B20" s="2"/>
    </row>
    <row r="21" spans="1:3" ht="34.5" customHeight="1">
      <c r="A21" s="9" t="s">
        <v>38</v>
      </c>
      <c r="B21" s="107" t="s">
        <v>35</v>
      </c>
      <c r="C21" s="4"/>
    </row>
  </sheetData>
  <sheetProtection/>
  <mergeCells count="7">
    <mergeCell ref="A2:B2"/>
    <mergeCell ref="A3:B3"/>
    <mergeCell ref="A4:B4"/>
    <mergeCell ref="A5:B5"/>
    <mergeCell ref="A7:A8"/>
    <mergeCell ref="B7:B8"/>
    <mergeCell ref="A1:B1"/>
  </mergeCells>
  <printOptions/>
  <pageMargins left="0.25" right="0.25" top="0.75" bottom="0.75"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8"/>
  <sheetViews>
    <sheetView zoomScalePageLayoutView="0" workbookViewId="0" topLeftCell="A1">
      <selection activeCell="A5" sqref="A5:B5"/>
    </sheetView>
  </sheetViews>
  <sheetFormatPr defaultColWidth="9.140625" defaultRowHeight="12.75"/>
  <cols>
    <col min="1" max="1" width="57.00390625" style="1" customWidth="1"/>
    <col min="2" max="2" width="33.421875" style="1" customWidth="1"/>
    <col min="3" max="3" width="18.140625" style="1" hidden="1" customWidth="1"/>
    <col min="4" max="7" width="17.421875" style="1" hidden="1" customWidth="1"/>
    <col min="8" max="16384" width="9.140625" style="1" customWidth="1"/>
  </cols>
  <sheetData>
    <row r="1" spans="1:7" ht="18.75">
      <c r="A1" s="56" t="s">
        <v>71</v>
      </c>
      <c r="B1" s="56"/>
      <c r="C1" s="56"/>
      <c r="D1" s="56"/>
      <c r="E1" s="56"/>
      <c r="F1" s="56"/>
      <c r="G1" s="56"/>
    </row>
    <row r="2" spans="1:7" ht="18.75">
      <c r="A2" s="56" t="s">
        <v>72</v>
      </c>
      <c r="B2" s="56"/>
      <c r="C2" s="43"/>
      <c r="D2" s="43"/>
      <c r="E2" s="43"/>
      <c r="F2" s="43"/>
      <c r="G2" s="43"/>
    </row>
    <row r="3" spans="1:7" ht="36.75" customHeight="1">
      <c r="A3" s="61" t="s">
        <v>89</v>
      </c>
      <c r="B3" s="60"/>
      <c r="C3" s="43"/>
      <c r="D3" s="43"/>
      <c r="E3" s="43"/>
      <c r="F3" s="43"/>
      <c r="G3" s="43"/>
    </row>
    <row r="4" spans="1:7" ht="18.75">
      <c r="A4" s="56" t="s">
        <v>90</v>
      </c>
      <c r="B4" s="56"/>
      <c r="C4" s="43"/>
      <c r="D4" s="43"/>
      <c r="E4" s="43"/>
      <c r="F4" s="43"/>
      <c r="G4" s="43"/>
    </row>
    <row r="5" spans="1:2" ht="40.5" customHeight="1">
      <c r="A5" s="59"/>
      <c r="B5" s="59"/>
    </row>
    <row r="6" ht="15.75">
      <c r="B6" s="62" t="s">
        <v>74</v>
      </c>
    </row>
    <row r="7" spans="1:7" ht="18.75" customHeight="1">
      <c r="A7" s="63" t="s">
        <v>0</v>
      </c>
      <c r="B7" s="63" t="s">
        <v>1</v>
      </c>
      <c r="C7" s="64" t="s">
        <v>75</v>
      </c>
      <c r="D7" s="65"/>
      <c r="E7" s="65"/>
      <c r="F7" s="65"/>
      <c r="G7" s="66"/>
    </row>
    <row r="8" spans="1:7" ht="24.75" customHeight="1">
      <c r="A8" s="67"/>
      <c r="B8" s="67"/>
      <c r="C8" s="44" t="s">
        <v>76</v>
      </c>
      <c r="D8" s="68"/>
      <c r="E8" s="68"/>
      <c r="F8" s="68"/>
      <c r="G8" s="68"/>
    </row>
    <row r="9" spans="1:7" ht="34.5" customHeight="1">
      <c r="A9" s="6" t="s">
        <v>11</v>
      </c>
      <c r="B9" s="69">
        <f>+B10+B13</f>
        <v>7600000000</v>
      </c>
      <c r="C9" s="70">
        <f>+C10+C13</f>
        <v>829000000</v>
      </c>
      <c r="D9" s="2"/>
      <c r="E9" s="2"/>
      <c r="F9" s="2"/>
      <c r="G9" s="2"/>
    </row>
    <row r="10" spans="1:7" ht="34.5" customHeight="1">
      <c r="A10" s="6" t="s">
        <v>77</v>
      </c>
      <c r="B10" s="71"/>
      <c r="C10" s="2"/>
      <c r="D10" s="2"/>
      <c r="E10" s="2"/>
      <c r="F10" s="2"/>
      <c r="G10" s="2"/>
    </row>
    <row r="11" spans="1:7" ht="34.5" customHeight="1">
      <c r="A11" s="7" t="s">
        <v>78</v>
      </c>
      <c r="B11" s="71"/>
      <c r="C11" s="2"/>
      <c r="D11" s="2"/>
      <c r="E11" s="2"/>
      <c r="F11" s="2"/>
      <c r="G11" s="2"/>
    </row>
    <row r="12" spans="1:7" ht="34.5" customHeight="1">
      <c r="A12" s="7" t="s">
        <v>79</v>
      </c>
      <c r="B12" s="71"/>
      <c r="C12" s="2"/>
      <c r="D12" s="2"/>
      <c r="E12" s="2"/>
      <c r="F12" s="2"/>
      <c r="G12" s="2"/>
    </row>
    <row r="13" spans="1:7" ht="34.5" customHeight="1">
      <c r="A13" s="6" t="s">
        <v>91</v>
      </c>
      <c r="B13" s="72">
        <f>+B14+B15</f>
        <v>7600000000</v>
      </c>
      <c r="C13" s="3">
        <f>+C14+C15</f>
        <v>829000000</v>
      </c>
      <c r="D13" s="2"/>
      <c r="E13" s="2"/>
      <c r="F13" s="2"/>
      <c r="G13" s="2"/>
    </row>
    <row r="14" spans="1:7" ht="34.5" customHeight="1">
      <c r="A14" s="7" t="s">
        <v>7</v>
      </c>
      <c r="B14" s="73">
        <f>+C14</f>
        <v>0</v>
      </c>
      <c r="C14" s="2"/>
      <c r="D14" s="2"/>
      <c r="E14" s="2"/>
      <c r="F14" s="2"/>
      <c r="G14" s="2"/>
    </row>
    <row r="15" spans="1:7" ht="32.25" customHeight="1">
      <c r="A15" s="8" t="s">
        <v>8</v>
      </c>
      <c r="B15" s="73">
        <f>+B16+B17</f>
        <v>7600000000</v>
      </c>
      <c r="C15" s="2">
        <v>829000000</v>
      </c>
      <c r="D15" s="2"/>
      <c r="E15" s="2"/>
      <c r="F15" s="2"/>
      <c r="G15" s="2"/>
    </row>
    <row r="16" spans="1:7" ht="42" customHeight="1">
      <c r="A16" s="10" t="s">
        <v>92</v>
      </c>
      <c r="B16" s="76">
        <v>2000000000</v>
      </c>
      <c r="C16" s="74"/>
      <c r="D16" s="74"/>
      <c r="E16" s="74"/>
      <c r="F16" s="74"/>
      <c r="G16" s="75"/>
    </row>
    <row r="17" spans="1:7" ht="43.5" customHeight="1">
      <c r="A17" s="10" t="s">
        <v>93</v>
      </c>
      <c r="B17" s="76">
        <v>5600000000</v>
      </c>
      <c r="C17" s="74"/>
      <c r="D17" s="74"/>
      <c r="E17" s="74"/>
      <c r="F17" s="74"/>
      <c r="G17" s="75"/>
    </row>
    <row r="18" spans="1:8" ht="30" customHeight="1">
      <c r="A18" s="9" t="s">
        <v>9</v>
      </c>
      <c r="B18" s="77"/>
      <c r="C18" s="78"/>
      <c r="D18" s="78"/>
      <c r="E18" s="78"/>
      <c r="F18" s="78"/>
      <c r="G18" s="66"/>
      <c r="H18" s="4"/>
    </row>
  </sheetData>
  <sheetProtection/>
  <mergeCells count="8">
    <mergeCell ref="A7:A8"/>
    <mergeCell ref="B7:B8"/>
    <mergeCell ref="A5:B5"/>
    <mergeCell ref="A2:B2"/>
    <mergeCell ref="A3:B3"/>
    <mergeCell ref="A4:B4"/>
    <mergeCell ref="A1:G1"/>
    <mergeCell ref="C7:F7"/>
  </mergeCells>
  <printOptions/>
  <pageMargins left="0.25" right="0.25" top="0.75" bottom="0.7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2020-01-13T09:42:57Z</cp:lastPrinted>
  <dcterms:created xsi:type="dcterms:W3CDTF">2017-12-26T09:46:39Z</dcterms:created>
  <dcterms:modified xsi:type="dcterms:W3CDTF">2020-01-13T10:11:45Z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aTinB">
    <vt:lpwstr>1b32b5b9a9b41094</vt:lpwstr>
  </property>
</Properties>
</file>